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Sheet1" sheetId="1" r:id="rId1"/>
    <sheet name="Sheet2" sheetId="2" r:id="rId2"/>
    <sheet name="Sheet3" sheetId="3" r:id="rId3"/>
  </sheets>
  <definedNames>
    <definedName name="OLE_LINK1" localSheetId="0">Sheet1!#REF!</definedName>
  </definedNames>
  <calcPr calcId="145621"/>
</workbook>
</file>

<file path=xl/calcChain.xml><?xml version="1.0" encoding="utf-8"?>
<calcChain xmlns="http://schemas.openxmlformats.org/spreadsheetml/2006/main">
  <c r="H13" i="1" l="1"/>
  <c r="H79" i="1" l="1"/>
  <c r="H130" i="1" l="1"/>
  <c r="H62" i="1" l="1"/>
  <c r="H22" i="1" l="1"/>
  <c r="H23" i="1" s="1"/>
  <c r="H221" i="1"/>
  <c r="H318" i="1"/>
  <c r="H317" i="1"/>
  <c r="H316" i="1"/>
  <c r="H297" i="1"/>
  <c r="H296" i="1"/>
  <c r="H319" i="1" l="1"/>
  <c r="H334" i="1" s="1"/>
  <c r="H327" i="1"/>
  <c r="H281" i="1"/>
  <c r="H273" i="1" l="1"/>
  <c r="H261" i="1"/>
  <c r="H179" i="1" l="1"/>
  <c r="H169" i="1"/>
  <c r="H229" i="1" l="1"/>
  <c r="H206" i="1"/>
  <c r="H230" i="1" l="1"/>
  <c r="H190" i="1"/>
  <c r="H157" i="1"/>
  <c r="H143" i="1"/>
  <c r="H231" i="1" l="1"/>
  <c r="H329" i="1" s="1"/>
  <c r="H53" i="1"/>
  <c r="H95" i="1" l="1"/>
  <c r="H332" i="1" l="1"/>
  <c r="H250" i="1"/>
  <c r="H282" i="1" s="1"/>
  <c r="H111" i="1"/>
  <c r="H330" i="1" l="1"/>
  <c r="H331" i="1"/>
  <c r="H333" i="1"/>
  <c r="H41" i="1" l="1"/>
  <c r="H131" i="1" s="1"/>
  <c r="H328" i="1" l="1"/>
  <c r="H335" i="1" l="1"/>
  <c r="H337" i="1" s="1"/>
  <c r="H336" i="1" s="1"/>
</calcChain>
</file>

<file path=xl/sharedStrings.xml><?xml version="1.0" encoding="utf-8"?>
<sst xmlns="http://schemas.openxmlformats.org/spreadsheetml/2006/main" count="152" uniqueCount="97">
  <si>
    <t>jed. mjere</t>
  </si>
  <si>
    <t>količina</t>
  </si>
  <si>
    <t>jed. cijena</t>
  </si>
  <si>
    <t xml:space="preserve">1.1. </t>
  </si>
  <si>
    <t>PRIPREMNI RADOVI</t>
  </si>
  <si>
    <r>
      <t>m</t>
    </r>
    <r>
      <rPr>
        <vertAlign val="superscript"/>
        <sz val="11"/>
        <color theme="1"/>
        <rFont val="Calibri"/>
        <family val="2"/>
        <charset val="238"/>
        <scheme val="minor"/>
      </rPr>
      <t>3</t>
    </r>
  </si>
  <si>
    <t>KUNA:</t>
  </si>
  <si>
    <t>2.1.</t>
  </si>
  <si>
    <t>2.3.</t>
  </si>
  <si>
    <t>2.4.</t>
  </si>
  <si>
    <t>kom</t>
  </si>
  <si>
    <t>kg</t>
  </si>
  <si>
    <t>m'</t>
  </si>
  <si>
    <t>REKAPITULACIJA</t>
  </si>
  <si>
    <t>I</t>
  </si>
  <si>
    <t>II</t>
  </si>
  <si>
    <t>SVEUKUPNO KUNA:</t>
  </si>
  <si>
    <t>SLOVIMA:</t>
  </si>
  <si>
    <t>UKUPNO PRIPREMNI RADOVI</t>
  </si>
  <si>
    <t>UKUPNO BETONSKI I AB RADOVI</t>
  </si>
  <si>
    <t>cijena</t>
  </si>
  <si>
    <t>(II) ZEMLJANI RADOVI</t>
  </si>
  <si>
    <t>2.2.</t>
  </si>
  <si>
    <r>
      <t>m</t>
    </r>
    <r>
      <rPr>
        <vertAlign val="superscript"/>
        <sz val="11"/>
        <color theme="1"/>
        <rFont val="Calibri"/>
        <family val="2"/>
        <charset val="238"/>
        <scheme val="minor"/>
      </rPr>
      <t>2</t>
    </r>
  </si>
  <si>
    <t>3.1.</t>
  </si>
  <si>
    <t xml:space="preserve">3.2. </t>
  </si>
  <si>
    <t>3.5.</t>
  </si>
  <si>
    <t>3.6.</t>
  </si>
  <si>
    <t>4.1.</t>
  </si>
  <si>
    <t>UKUPNO ZEMLJANI RADOVI</t>
  </si>
  <si>
    <t>5.1.</t>
  </si>
  <si>
    <t>3.7.</t>
  </si>
  <si>
    <t>ZEMLJANI RADOVI</t>
  </si>
  <si>
    <t>III</t>
  </si>
  <si>
    <t>IV</t>
  </si>
  <si>
    <t>V</t>
  </si>
  <si>
    <t>PROMETNA SIGNALIZACIJA</t>
  </si>
  <si>
    <t>ZIDARSKI RADOVI</t>
  </si>
  <si>
    <t>RASVJETA (1. ETAPA)</t>
  </si>
  <si>
    <t>(I) PRIPREMNI RADOVI</t>
  </si>
  <si>
    <t>2.5.</t>
  </si>
  <si>
    <t>4.2.</t>
  </si>
  <si>
    <t>(III) BETONSKI I ARMIRANO-BETONSKI RADOVI</t>
  </si>
  <si>
    <t>BETONSKI I AB RADOVI</t>
  </si>
  <si>
    <t>ZBIRNO KUNA:</t>
  </si>
  <si>
    <t>PDV (25%):</t>
  </si>
  <si>
    <t xml:space="preserve">Uklanjanje dotrajale žičane ograde te raslinja, grmlja i šiblja ureslog u postojeću žicu smještenu uzduž sjeverne granice predmetne parcele.  U stavci uračunati utovar i odvoz otpadnog materijala na odlagalište koje osigurava izvođač radova. Obračun je po metru dužnom uklonjene žice zajedno sa raslinjem. </t>
  </si>
  <si>
    <t xml:space="preserve">3.3. </t>
  </si>
  <si>
    <t>Nabava, doprema i ugradnja parkovnih betonskih rubnjaka na poziciji istočnog pješačkog ulaza u prostor igrališta. Rubnjak dimenzija 8/25cm (C30/37) na temelju od betona C16/20. Vrh rubnjaka je u ravnini završne kote kocke. Rubnjaci se polažu u neočvrsli beton C16/20 i niveliraju prema kotama iz projekta. Obračun se vrši po dužnom metru ugrađenog rubnjaka zajedno sa temeljom 20/20cm i popunom sljubnica.</t>
  </si>
  <si>
    <t xml:space="preserve">Dobava, siječenje, ugradba i vezivanje potrebne armature prema detaljima iz projekta, mrežama MAG 500/560 i rebrastim šipkama RA 400/500.
Obračun se vrši po kilogramu ugrađene armature.
</t>
  </si>
  <si>
    <t>MAG 500/560</t>
  </si>
  <si>
    <t>RA 400/500</t>
  </si>
  <si>
    <t>Betonranje armirano-betonske ploče podesta pristupnih stepenica debljine 10cm, betonom klase C 25/30. Beton dobro nabiti, a potom izvršiti ravnanje odnosno glađenje gornje površine betona drvenom daščicom (fratunom), izvesti na svježoj površini tkz. češku glazuru. U cijenu je uključena nabava betona, svi prijevozi i prenosi, izrada i demontaža oplate i skele, rad na ugradnji i njezi betona. Obračun po metru kubnom ugrađenog betona.</t>
  </si>
  <si>
    <t xml:space="preserve">3.4. </t>
  </si>
  <si>
    <r>
      <t>Betoniranje armirano-betonskih stepenica. Visina čela=15cm, širina gazišta=30cm. Sve se izvodi u potrebnoj glatkoj oplati, betonom klase C 25/30. Sve površinski zaglađeno ("Češka glazura"). U cijenu je uključena nabava betona, svi prijevozi i prenosi, izrada i demontaža oplate i skele, rad na ugradnji i njezi betona.Obračun po m</t>
    </r>
    <r>
      <rPr>
        <vertAlign val="superscript"/>
        <sz val="11"/>
        <color theme="1"/>
        <rFont val="Calibri"/>
        <family val="2"/>
        <charset val="238"/>
        <scheme val="minor"/>
      </rPr>
      <t>3</t>
    </r>
    <r>
      <rPr>
        <sz val="11"/>
        <color theme="1"/>
        <rFont val="Calibri"/>
        <family val="2"/>
        <scheme val="minor"/>
      </rPr>
      <t xml:space="preserve"> ugrađenog betona.</t>
    </r>
  </si>
  <si>
    <t>(IV) NOSIVI SLOJEVI KONSTRUKCIJE</t>
  </si>
  <si>
    <t>4.3.</t>
  </si>
  <si>
    <t>4.4.</t>
  </si>
  <si>
    <t>UKUPNO NOSIVI SLOJEVI KONSTRUKCIJE</t>
  </si>
  <si>
    <t>(V) OPREMA IGRALIŠTA</t>
  </si>
  <si>
    <t>Izcrtavanje geometrije igrališta. Označavanje horizontalnih linija debljine 5cm kao i bojenje vratarevog prostora. Materijal koji se koristi za označavanje na kolniku treba biti trajan i ne smije mijenjati boju. Koeficijent trenja treba biti približno jednak kao kod kolnika, sa maksimalnim odstupanjem + 5% kod suhog i + 10% kod mokrog kolnika.</t>
  </si>
  <si>
    <t>linije (bijela boja)</t>
  </si>
  <si>
    <t>a)</t>
  </si>
  <si>
    <t>b)</t>
  </si>
  <si>
    <t>5.2.</t>
  </si>
  <si>
    <t>Dobava materijala, transport i izrada zaštitne ograde iz čelične pcinčane plastificirane pletene mreže. Visina ograde uz sjeverni i južni zid je 4.0m dok je uz zapadni zid visina ograde 2.0m. Čeličnu pocinčanu plastificiranu pletenu mrežu montirati na čelične pocinčane stupove ubetonirane AB zidove prema detalju. Stupovi su kružnog presjeka d=70mm na razmaku od 2,0m. Ukupna visina stupova je 5.2m (na poziciji južnog i sjevernog zida gdje je visina ograde 4m) odnosno 2.6m (na poziciji zapadnog zida gdje je visina ograde 2m). Pletivo učvrstiti čeličnom pocinčanom žicom po donjem i gornjem rubu (ograda h=2m) te dodatno u sredini visine (ograda h=4m). U cijenu je uključen sav rad i materijal na izvedbi ograde.</t>
  </si>
  <si>
    <r>
      <t xml:space="preserve">stupovi </t>
    </r>
    <r>
      <rPr>
        <sz val="10"/>
        <color theme="1"/>
        <rFont val="Calibri"/>
        <family val="2"/>
        <charset val="238"/>
      </rPr>
      <t>Ø70, L=2.60m</t>
    </r>
  </si>
  <si>
    <t>mreža</t>
  </si>
  <si>
    <t>c)</t>
  </si>
  <si>
    <t>UKUPNO OPREMA IGRALIŠTA</t>
  </si>
  <si>
    <t>OPREMA IGRALIŠTA</t>
  </si>
  <si>
    <r>
      <t xml:space="preserve">Izvedba proboja zida za odvodnju oborinskih voda s površine igrališta. Propust se izvodi u južnom zidu u samom (jugozapadnom) uglu igrališta. Ova stavka obuhvaća izvedbu rigalica odnosno dobavu i ugradnju 2 kom pvc cijevi </t>
    </r>
    <r>
      <rPr>
        <sz val="11"/>
        <color theme="1"/>
        <rFont val="Calibri"/>
        <family val="2"/>
        <charset val="238"/>
      </rPr>
      <t>Ø</t>
    </r>
    <r>
      <rPr>
        <sz val="11"/>
        <color theme="1"/>
        <rFont val="Calibri"/>
        <family val="2"/>
      </rPr>
      <t xml:space="preserve"> 200mm koji se postavljaju prije betoniranja samog zida odnosno za vrijeme šalovanja tog dijela zida. Komadi cijevi dužine cca 50cm se postavljaju pod kutem kroz dubinu zida i ostave cca 10 cm </t>
    </r>
    <r>
      <rPr>
        <sz val="11"/>
        <color theme="1"/>
        <rFont val="Calibri"/>
        <family val="2"/>
        <scheme val="minor"/>
      </rPr>
      <t xml:space="preserve"> izvan vanjskog lica zida kako tijekom ispusta vode nebi došlo do zalijevanja vode po licu zida. Obračun po komadu izvedene rigalice (proboja).  </t>
    </r>
  </si>
  <si>
    <t>NOSIVI SLOJEVI KONSTRUKCIJE</t>
  </si>
  <si>
    <r>
      <t xml:space="preserve">stupovi </t>
    </r>
    <r>
      <rPr>
        <sz val="10"/>
        <color theme="1"/>
        <rFont val="Calibri"/>
        <family val="2"/>
        <charset val="238"/>
      </rPr>
      <t>Ø70, L=4.60m</t>
    </r>
  </si>
  <si>
    <t>Betoniranje temelja (trake dimenzija 50x30cm) armirano-betonskih zidova u eventualnoj potrebnoj oplati betonom klase C 20/25 uz obavezno vibriranje i njegovanje betona. Betoniranje izvesti po ugradbi armature temelja, a sve prema nacrtima, detaljima i uvjetima iz projekta. Obračun po kubičnom metru izbetoniranog temelja.</t>
  </si>
  <si>
    <t>3.8.</t>
  </si>
  <si>
    <r>
      <t>Dobava, transport i ugradnja jalovine u završni sloj okoliša (uz istočni zid igrališta te na prostoru parkinga) debljine d=5,0cm. Jalovinu je potrebno izravnati te nabiti vibrovaljkom do zbijenosti Ms=40 MN/m</t>
    </r>
    <r>
      <rPr>
        <vertAlign val="superscript"/>
        <sz val="11"/>
        <color theme="1"/>
        <rFont val="Calibri"/>
        <family val="2"/>
        <charset val="238"/>
        <scheme val="minor"/>
      </rPr>
      <t>2</t>
    </r>
    <r>
      <rPr>
        <sz val="11"/>
        <color theme="1"/>
        <rFont val="Calibri"/>
        <family val="2"/>
        <charset val="238"/>
        <scheme val="minor"/>
      </rPr>
      <t>. Obračun po kubičnog  metru ugrađenog materijala u zbijenom stanju.</t>
    </r>
  </si>
  <si>
    <t>Betoniranje armirano betonskih potpornih zidova debljine d=25 cm, a promjenjive visine (68-128cm). Sve izvesti u potrebnoj glatkoj oplati betonom klase C 25/30 uz obavezno vibriranje i njegovanje betona. Betoniranje izvesti po ugradbi armature zidova, a sve prema nacrtima, detaljima i uvjetima iz projekta. Po završetku betoniranja i rašalivanja oplata  sve površine očistiti i obrusiti na mjestima gdje se vide eventualni istaci betona te pokrpati i zagladiti sva eventualna gnijezda tako da površina finalno lijepo izgleda. Obračun po kubičnom metru izbetoniranog zida.</t>
  </si>
  <si>
    <t>(šipke)</t>
  </si>
  <si>
    <t>(mreža)</t>
  </si>
  <si>
    <t>2.6.</t>
  </si>
  <si>
    <r>
      <t>Strojni široki iskop platoa u tlu “A”, “B” i “C” kategorije u svrhu stvaranja uvjeta za izvedbu budućih slojeva na površini parkinga i uz istočni zid igrališta. Pri iskopu treba voditi računa o eventualnoj postojećoj infrastrukturi tako da ne dođe do njenog oštećenja ili uništenja. Po potrebi neke iskope obavljati ručno pri čemu izvođač nema pravo na razliku u cijeni iskopa nastalu uslijed ovakvih izmjena. 
Cijena iskopa na trasi jedinstvena je za sve kategorije materijala. U cijeni je utovar i odvoz na za to unaprijed dogovorenu deponiju. Obračun se vrši po m</t>
    </r>
    <r>
      <rPr>
        <vertAlign val="superscript"/>
        <sz val="11"/>
        <color theme="1"/>
        <rFont val="Calibri"/>
        <family val="2"/>
        <charset val="238"/>
        <scheme val="minor"/>
      </rPr>
      <t>3</t>
    </r>
    <r>
      <rPr>
        <sz val="11"/>
        <color theme="1"/>
        <rFont val="Calibri"/>
        <family val="2"/>
        <scheme val="minor"/>
      </rPr>
      <t xml:space="preserve"> stvarno izvršenog iskopa tla u sraslom stanju. </t>
    </r>
  </si>
  <si>
    <t>Izrada nasipa od miješanog probranog materijala. Stavka obuhvaća dobavu materijala (iz iskopa ili pozajmišta), nasipavanje, razastiranje te grubo planiranje materijala u nasipu prema dimenzijama i nagibima iz projekta, kao i sabijanje istog do potrebne zbijenosti. Debljina nasipnog sloja mora biti u skladu s vrstom nasipnog materijala te uporabljenim građevinskim strojevima. Modul stišljivosti mjeren kružnom pločom Ø30cm  Ms&gt;40 MN/m2.  Ova stavka se odnosi na površinu parkinga te na površinu uz istočni zid igrališta. Obračun po kubičnom metru ugrađenog i zbijenog nasipa.</t>
  </si>
  <si>
    <t>Izrada nosivog (tamponskog) sloja ispod asfaltne površine igrališta  i prostora parkinga (d=20cm) te cijelom dužinom vanjske strane istočnog zida igralište (d=15cm) od mehanički stabiliziranog drobljenog kamenog materijala. Rad obuhvaća dobavu, transport i ugradnju drobljenog kamenog materijala veličine zrna 0-63mm u nosivi sloj prema projektu.  Zahtjevi kvalitete za ugrađeni nosivi sloj: stupanj zbijenosti u odnosu na modificirani Proktorov postupak Sz=100%, Ms=100 MN/m2. Obračun radova po kubičnom metru ugrađenog materijala u zbijenom stanju.</t>
  </si>
  <si>
    <t>Drniš, veljača 2019. godine</t>
  </si>
  <si>
    <t>2.7.</t>
  </si>
  <si>
    <t>Uređenje posteljice od miješanih materijala na površini parkinga i uz istočni zid igrališta, a prije izrade nosivog tamponskog sloja. Planiranje i nabijanje posteljice sa dotjerivanjem nagiba prema kotama iz projekta, eventualnu sanaciju pojedinih manjih površina slabije kakovoće boljim materijalom, eventualno kvašenje ili prosušivanje materijala i nabijanje do potrebne zbijenosti. Stupanj zbijenosti prema standardnom Proctorovom postupku treba biti veći od 100%, a modul stišljivosti mjeren kružnom pločom Ø30cm  Ms&gt;40 MN/m2. Obračun radova po kvadratnom metru uređene i zbijene posteljice.</t>
  </si>
  <si>
    <t xml:space="preserve">Iskop rova  za temeljne trake i izvedbu AB ogradnih zidova, u tlu "B" i "C" kategorije. Iskop se izvodi strojno, a cca 10% ručno na pravilnom odsjecanju stranica rova i produbljenjima u svrhu dobivanja pravilnog profila rova za kvalitetan i pravilan presjek betonskih temelja. Iskop se vrši po jedinstvenoj cijeni bez obzira na kategoriju zemljišta. U stavci i odvoz materijala na unaprijed dogovorenu deponiju. Obračun se vrši po metru kubnom iskopanog tla u sraslom stanju. </t>
  </si>
  <si>
    <t>Zatrpavanje ostatka rova po završetku izvedbe ABogradnog zida, zatrpavanje rova se vrši materijalom iz iskopa uz nabijanje. Materijal mora biti prirodne vlažnosti i veličine zrna do 64 mm, a višak materijala odvesti na za to predviđenu deponiju. Obračun se vrši po kubičnom metru ugrađenog materijala.</t>
  </si>
  <si>
    <t>Uređenje temeljnog tla mehaničkim zbijanjem vezana tla, Sz≥97 %, Ms≥20 MN/m2.  Rad se mjeri i obračunava po četvornom metru stvarno uređenog temeljnog tla.  U cijenu je uključeno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 Obračun radova po kvadratnom metru uređenenego temeljnog tla.</t>
  </si>
  <si>
    <t>Uklanjanje postojeće izrasle vegetacije (trava)  sa površine igrališta. Kako su predhodno tj. u ranijoj fazi izvedeni radovi nasipa i uređenja posteljice na površini igrališta, došlo je do probijanja vegetacije na istoj. Uklanjanje izvesti skidanjem postojećeg sloja u debljini cca 10cm uz utovar i odvoz materijala na deponij, te nadomještanje istog sloja dobavom, ugradbom i nabijanjem sloja jalovine u debljini cca 10cm tj. do projektirane kote posteljice. Stupanj zbijenosti prema standardnom Proctorovom postupku treba biti veći od 100%, a modul stišljivosti mjeren kružnom pločom Ø30cm  Ms&gt;40 MN/m2. Obračun radova po kvadratnom metru predhodno očišćenje te na novo uređene i zbijene posteljice.</t>
  </si>
  <si>
    <t>Nabava, doprema i ugradnja betonskih predgotovljenih elemenata, betonske galanterije (kocke 20x20x6 ili 30x30x6cm završno glatke obrade u sivoj boji) za izradu gornjeg zastora istočnog ulaznog platoa. Radovi obuhvaćaju nabavu materijala (galanterije i pijeska za ugradnju veličine zrna 4mm), prijevoz do mjesta ugradnje i ugradnju, te sav potreban rad za potpuno dovršenje ove stavke troškovnika. Elementi su izrađeni od betona i postavljaju se na podlogu od drobljenog kamenog pijeska (4cm), a debljine su 6,0cm. Obračun po kvadratnom metru gornje površine stvarno položene ploče uključivo podlogu od pijeska te završno fugiranje.</t>
  </si>
  <si>
    <t>Izrada bitumeniziranog nosivog sloja AC 16 base (BIT 50/70) AG6 M2, debljine 5.0 cm. Ovaj sloj radi se na mjestu platoa igrališta, a nakon izrade nosivog tamponskog sloja. Radovi obuhvaćaju nabavu materijala, proizvodnju mješavine, prijevoz do mjesta ugradnje, ugradnju i valjanje iste do potrebne zbijenosti. Obračun radova u kvadratnim metrima gornje površine stvarno položenog sloja.</t>
  </si>
  <si>
    <t>Izrada završnog zastora (habajućeg sloja) igrališta od asfaltbetona AC 8 surf (BIT 50/70) AG4M4 debljine 3,0cm. Radovi obuhvaćaju nabavu materijala, proizvodnju mješavine i prijevoz do mjesta ugradnje, ugradnju i valjanje do potrebne zbijenosti, izradu sloja bitumenske emulzije za povezivanje, te sve radnje potrebne za potpuni završetak ove stavke.    Obračun radova u kvadratnim metrima  gornje površine stvarno položenog sloja.</t>
  </si>
  <si>
    <t>vratarev prostor i krug centra (žuta boja)</t>
  </si>
  <si>
    <t xml:space="preserve">1.2. </t>
  </si>
  <si>
    <r>
      <t>Geodetski radovi iskolčenja. Radovi obuhvaćaju iskolčenje svih objekata prije početka izvođenja građevinskih radova, kao i sva potrebna geodetska mjerenja, kojima se podaci sa projekta prenose na teren i  obrnuto, osiguranje osi platoa i stalnih visinskih točaka, obnavljanje i održavanje oznaka na terenu za vrijeme građenja odnosno do predaje radova investitoru te izradu snimke izvedenog stanja. Obračun po m</t>
    </r>
    <r>
      <rPr>
        <vertAlign val="superscript"/>
        <sz val="11"/>
        <color theme="1"/>
        <rFont val="Calibri"/>
        <family val="2"/>
        <charset val="238"/>
        <scheme val="minor"/>
      </rPr>
      <t>2</t>
    </r>
    <r>
      <rPr>
        <sz val="11"/>
        <color theme="1"/>
        <rFont val="Calibri"/>
        <family val="2"/>
        <charset val="238"/>
        <scheme val="minor"/>
      </rPr>
      <t xml:space="preserve"> površine zahvata.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</si>
</sst>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n"/>
  </numFmts>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4"/>
      <color theme="1"/>
      <name val="Calibri"/>
      <family val="2"/>
      <scheme val="minor"/>
    </font>
    <font>
      <b/>
      <sz val="14"/>
      <color theme="0"/>
      <name val="Calibri"/>
      <family val="2"/>
      <charset val="238"/>
      <scheme val="minor"/>
    </font>
    <font>
      <b/>
      <sz val="14"/>
      <color theme="1"/>
      <name val="Calibri"/>
      <family val="2"/>
      <charset val="238"/>
      <scheme val="minor"/>
    </font>
    <font>
      <vertAlign val="superscript"/>
      <sz val="11"/>
      <color theme="1"/>
      <name val="Calibri"/>
      <family val="2"/>
      <charset val="238"/>
      <scheme val="minor"/>
    </font>
    <font>
      <b/>
      <sz val="12"/>
      <color theme="1"/>
      <name val="Calibri"/>
      <family val="2"/>
      <charset val="238"/>
      <scheme val="minor"/>
    </font>
    <font>
      <sz val="12"/>
      <color theme="1"/>
      <name val="Calibri"/>
      <family val="2"/>
      <charset val="238"/>
      <scheme val="minor"/>
    </font>
    <font>
      <i/>
      <sz val="11"/>
      <color theme="1"/>
      <name val="Calibri"/>
      <family val="2"/>
      <charset val="238"/>
      <scheme val="minor"/>
    </font>
    <font>
      <b/>
      <i/>
      <sz val="14"/>
      <color theme="1"/>
      <name val="Calibri"/>
      <family val="2"/>
      <charset val="238"/>
      <scheme val="minor"/>
    </font>
    <font>
      <sz val="14"/>
      <color theme="1"/>
      <name val="Calibri"/>
      <family val="2"/>
      <charset val="238"/>
      <scheme val="minor"/>
    </font>
    <font>
      <b/>
      <sz val="13"/>
      <color theme="1"/>
      <name val="Calibri"/>
      <family val="2"/>
      <charset val="238"/>
      <scheme val="minor"/>
    </font>
    <font>
      <i/>
      <sz val="10"/>
      <color theme="1"/>
      <name val="Calibri"/>
      <family val="2"/>
      <charset val="238"/>
      <scheme val="minor"/>
    </font>
    <font>
      <sz val="8"/>
      <name val="Arial"/>
      <family val="2"/>
    </font>
    <font>
      <i/>
      <sz val="11"/>
      <color rgb="FFFF0000"/>
      <name val="Calibri"/>
      <family val="2"/>
      <charset val="238"/>
      <scheme val="minor"/>
    </font>
    <font>
      <i/>
      <sz val="12"/>
      <color theme="1"/>
      <name val="Calibri"/>
      <family val="2"/>
      <charset val="238"/>
      <scheme val="minor"/>
    </font>
    <font>
      <sz val="11"/>
      <color rgb="FF000000"/>
      <name val="Calibri"/>
      <family val="2"/>
      <charset val="238"/>
      <scheme val="minor"/>
    </font>
    <font>
      <sz val="12"/>
      <name val="Calibri"/>
      <family val="2"/>
      <charset val="238"/>
      <scheme val="minor"/>
    </font>
    <font>
      <sz val="8"/>
      <name val="Calibri"/>
      <family val="2"/>
      <scheme val="minor"/>
    </font>
    <font>
      <sz val="11"/>
      <name val="Calibri"/>
      <family val="2"/>
      <scheme val="minor"/>
    </font>
    <font>
      <b/>
      <sz val="18"/>
      <color rgb="FFDA0000"/>
      <name val="Calibri"/>
      <family val="2"/>
      <charset val="238"/>
      <scheme val="minor"/>
    </font>
    <font>
      <b/>
      <sz val="13"/>
      <color theme="0"/>
      <name val="Calibri"/>
      <family val="2"/>
      <charset val="238"/>
      <scheme val="minor"/>
    </font>
    <font>
      <sz val="14"/>
      <color theme="0"/>
      <name val="Calibri"/>
      <family val="2"/>
      <charset val="238"/>
      <scheme val="minor"/>
    </font>
    <font>
      <sz val="10"/>
      <color theme="1"/>
      <name val="Calibri"/>
      <family val="2"/>
      <charset val="238"/>
      <scheme val="minor"/>
    </font>
    <font>
      <sz val="10"/>
      <color theme="1"/>
      <name val="Calibri"/>
      <family val="2"/>
      <charset val="238"/>
    </font>
    <font>
      <sz val="11"/>
      <color theme="1"/>
      <name val="Calibri"/>
      <family val="2"/>
      <charset val="238"/>
    </font>
    <font>
      <sz val="11"/>
      <color theme="1"/>
      <name val="Calibri"/>
      <family val="2"/>
    </font>
    <font>
      <sz val="10"/>
      <name val="Calibri"/>
      <family val="2"/>
      <scheme val="minor"/>
    </font>
    <font>
      <sz val="11"/>
      <name val="Calibri"/>
      <family val="2"/>
      <charset val="238"/>
      <scheme val="minor"/>
    </font>
    <font>
      <i/>
      <sz val="11"/>
      <color rgb="FF000000"/>
      <name val="Calibri"/>
      <family val="2"/>
      <charset val="238"/>
      <scheme val="minor"/>
    </font>
    <font>
      <sz val="10"/>
      <name val="Calibri"/>
      <family val="2"/>
      <charset val="238"/>
      <scheme val="minor"/>
    </font>
    <font>
      <i/>
      <sz val="10"/>
      <name val="Trebuchet MS"/>
      <family val="2"/>
      <charset val="238"/>
    </font>
  </fonts>
  <fills count="5">
    <fill>
      <patternFill patternType="none"/>
    </fill>
    <fill>
      <patternFill patternType="gray125"/>
    </fill>
    <fill>
      <patternFill patternType="solid">
        <fgColor theme="1" tint="0.499984740745262"/>
        <bgColor indexed="64"/>
      </patternFill>
    </fill>
    <fill>
      <patternFill patternType="solid">
        <fgColor indexed="45"/>
        <bgColor indexed="64"/>
      </patternFill>
    </fill>
    <fill>
      <patternFill patternType="solid">
        <fgColor rgb="FFDA0000"/>
        <bgColor indexed="64"/>
      </patternFill>
    </fill>
  </fills>
  <borders count="5">
    <border>
      <left/>
      <right/>
      <top/>
      <bottom/>
      <diagonal/>
    </border>
    <border>
      <left/>
      <right/>
      <top style="double">
        <color auto="1"/>
      </top>
      <bottom style="double">
        <color auto="1"/>
      </bottom>
      <diagonal/>
    </border>
    <border>
      <left/>
      <right/>
      <top/>
      <bottom style="thin">
        <color auto="1"/>
      </bottom>
      <diagonal/>
    </border>
    <border>
      <left/>
      <right/>
      <top/>
      <bottom style="double">
        <color auto="1"/>
      </bottom>
      <diagonal/>
    </border>
    <border>
      <left/>
      <right/>
      <top/>
      <bottom style="medium">
        <color auto="1"/>
      </bottom>
      <diagonal/>
    </border>
  </borders>
  <cellStyleXfs count="2">
    <xf numFmtId="0" fontId="0" fillId="0" borderId="0"/>
    <xf numFmtId="0" fontId="23" fillId="3" borderId="0" applyNumberFormat="0" applyFont="0" applyBorder="0" applyAlignment="0" applyProtection="0"/>
  </cellStyleXfs>
  <cellXfs count="117">
    <xf numFmtId="0" fontId="0" fillId="0" borderId="0" xfId="0"/>
    <xf numFmtId="0" fontId="12" fillId="0" borderId="0" xfId="0" applyFont="1" applyAlignment="1">
      <alignment horizontal="center" vertical="top" wrapText="1"/>
    </xf>
    <xf numFmtId="0" fontId="0" fillId="0" borderId="0" xfId="0" applyAlignment="1">
      <alignment horizontal="center"/>
    </xf>
    <xf numFmtId="0" fontId="0" fillId="0" borderId="0" xfId="0" applyAlignment="1">
      <alignment vertical="top" wrapText="1"/>
    </xf>
    <xf numFmtId="0" fontId="14" fillId="0" borderId="0" xfId="0" applyFont="1" applyAlignment="1">
      <alignment horizontal="right"/>
    </xf>
    <xf numFmtId="2" fontId="17" fillId="0" borderId="0" xfId="0" applyNumberFormat="1" applyFont="1" applyAlignment="1">
      <alignment horizontal="center"/>
    </xf>
    <xf numFmtId="0" fontId="0" fillId="0" borderId="0" xfId="0" applyAlignment="1">
      <alignment horizontal="center"/>
    </xf>
    <xf numFmtId="2" fontId="18" fillId="0" borderId="0" xfId="0" applyNumberFormat="1" applyFont="1" applyAlignment="1">
      <alignment horizontal="center"/>
    </xf>
    <xf numFmtId="2" fontId="19" fillId="0" borderId="1" xfId="0" applyNumberFormat="1" applyFont="1" applyBorder="1" applyAlignment="1">
      <alignment horizontal="center"/>
    </xf>
    <xf numFmtId="0" fontId="20" fillId="0" borderId="0" xfId="0" applyFont="1" applyAlignment="1"/>
    <xf numFmtId="0" fontId="20" fillId="0" borderId="0" xfId="0" applyFont="1" applyBorder="1" applyAlignment="1"/>
    <xf numFmtId="0" fontId="14" fillId="0" borderId="2" xfId="0" applyFont="1" applyBorder="1" applyAlignment="1">
      <alignment horizontal="right"/>
    </xf>
    <xf numFmtId="0" fontId="0" fillId="0" borderId="0" xfId="0" applyAlignment="1">
      <alignment vertical="top"/>
    </xf>
    <xf numFmtId="0" fontId="10" fillId="0" borderId="0" xfId="0" applyFont="1" applyAlignment="1">
      <alignment vertical="top"/>
    </xf>
    <xf numFmtId="0" fontId="22" fillId="0" borderId="0" xfId="0" applyFont="1" applyAlignment="1">
      <alignment horizontal="center" vertical="center" wrapText="1"/>
    </xf>
    <xf numFmtId="2" fontId="22" fillId="0" borderId="0" xfId="0" applyNumberFormat="1" applyFont="1" applyAlignment="1">
      <alignment horizontal="center" vertical="center" wrapText="1"/>
    </xf>
    <xf numFmtId="2" fontId="19" fillId="0" borderId="0" xfId="0" applyNumberFormat="1" applyFont="1" applyBorder="1" applyAlignment="1">
      <alignment horizontal="center"/>
    </xf>
    <xf numFmtId="2" fontId="24" fillId="0" borderId="0" xfId="0" applyNumberFormat="1" applyFont="1" applyAlignment="1">
      <alignment horizontal="center"/>
    </xf>
    <xf numFmtId="0" fontId="9" fillId="0" borderId="0" xfId="0" applyFont="1" applyAlignment="1">
      <alignment horizontal="justify" vertical="top" wrapText="1"/>
    </xf>
    <xf numFmtId="0" fontId="14" fillId="0" borderId="0" xfId="0" applyFont="1" applyBorder="1" applyAlignment="1">
      <alignment horizontal="right"/>
    </xf>
    <xf numFmtId="2" fontId="25" fillId="0" borderId="0" xfId="0" applyNumberFormat="1" applyFont="1" applyAlignment="1">
      <alignment horizontal="right"/>
    </xf>
    <xf numFmtId="2" fontId="25" fillId="0" borderId="0" xfId="0" applyNumberFormat="1" applyFont="1" applyBorder="1" applyAlignment="1">
      <alignment horizontal="right"/>
    </xf>
    <xf numFmtId="2" fontId="25" fillId="0" borderId="2" xfId="0" applyNumberFormat="1" applyFont="1" applyBorder="1" applyAlignment="1">
      <alignment horizontal="right"/>
    </xf>
    <xf numFmtId="164" fontId="16" fillId="0" borderId="0" xfId="0" applyNumberFormat="1" applyFont="1" applyAlignment="1">
      <alignment horizontal="right"/>
    </xf>
    <xf numFmtId="164" fontId="16" fillId="0" borderId="2" xfId="0" applyNumberFormat="1" applyFont="1" applyBorder="1" applyAlignment="1">
      <alignment horizontal="right"/>
    </xf>
    <xf numFmtId="0" fontId="11" fillId="0" borderId="0" xfId="0" applyFont="1" applyAlignment="1">
      <alignment horizontal="right" vertical="center"/>
    </xf>
    <xf numFmtId="0" fontId="0" fillId="0" borderId="0" xfId="0" applyBorder="1" applyAlignment="1">
      <alignment vertical="top"/>
    </xf>
    <xf numFmtId="0" fontId="0" fillId="0" borderId="0" xfId="0" applyBorder="1" applyAlignment="1">
      <alignment horizontal="center"/>
    </xf>
    <xf numFmtId="2" fontId="17" fillId="0" borderId="0" xfId="0" applyNumberFormat="1" applyFont="1" applyBorder="1" applyAlignment="1">
      <alignment horizontal="center"/>
    </xf>
    <xf numFmtId="2" fontId="24" fillId="0" borderId="0" xfId="0" applyNumberFormat="1" applyFont="1" applyBorder="1" applyAlignment="1">
      <alignment horizontal="center"/>
    </xf>
    <xf numFmtId="0" fontId="0" fillId="0" borderId="0" xfId="0" applyBorder="1"/>
    <xf numFmtId="0" fontId="28" fillId="0" borderId="0" xfId="0" applyNumberFormat="1" applyFont="1" applyFill="1" applyBorder="1" applyAlignment="1" applyProtection="1">
      <alignment horizontal="left" vertical="top" wrapText="1"/>
    </xf>
    <xf numFmtId="0" fontId="14" fillId="0" borderId="0" xfId="0" applyFont="1" applyBorder="1" applyAlignment="1">
      <alignment horizontal="left"/>
    </xf>
    <xf numFmtId="0" fontId="8" fillId="0" borderId="0" xfId="0" applyFont="1" applyAlignment="1">
      <alignment vertical="top" wrapText="1"/>
    </xf>
    <xf numFmtId="0" fontId="0" fillId="0" borderId="0" xfId="0" applyAlignment="1">
      <alignment horizontal="justify" vertical="top" wrapText="1"/>
    </xf>
    <xf numFmtId="0" fontId="7" fillId="0" borderId="0" xfId="0" applyFont="1" applyAlignment="1">
      <alignment vertical="top" wrapText="1"/>
    </xf>
    <xf numFmtId="0" fontId="29" fillId="0" borderId="0" xfId="0" applyNumberFormat="1" applyFont="1" applyFill="1" applyBorder="1" applyAlignment="1" applyProtection="1">
      <alignment horizontal="center" vertical="top" wrapText="1"/>
    </xf>
    <xf numFmtId="164" fontId="31" fillId="4" borderId="4" xfId="0" applyNumberFormat="1" applyFont="1" applyFill="1" applyBorder="1" applyAlignment="1">
      <alignment horizontal="right"/>
    </xf>
    <xf numFmtId="0" fontId="14" fillId="0" borderId="0" xfId="0" applyFont="1" applyBorder="1" applyAlignment="1">
      <alignment horizontal="left"/>
    </xf>
    <xf numFmtId="164" fontId="17" fillId="0" borderId="0" xfId="0" applyNumberFormat="1" applyFont="1" applyAlignment="1">
      <alignment horizontal="right"/>
    </xf>
    <xf numFmtId="164" fontId="16" fillId="0" borderId="1" xfId="0" applyNumberFormat="1" applyFont="1" applyBorder="1" applyAlignment="1">
      <alignment horizontal="right"/>
    </xf>
    <xf numFmtId="164" fontId="16" fillId="0" borderId="0" xfId="0" applyNumberFormat="1" applyFont="1" applyBorder="1" applyAlignment="1">
      <alignment horizontal="right"/>
    </xf>
    <xf numFmtId="0" fontId="8" fillId="0" borderId="0" xfId="0" applyFont="1" applyAlignment="1">
      <alignment horizontal="right" vertical="top" wrapText="1"/>
    </xf>
    <xf numFmtId="164" fontId="17" fillId="0" borderId="0" xfId="0" applyNumberFormat="1" applyFont="1" applyBorder="1" applyAlignment="1">
      <alignment horizontal="right"/>
    </xf>
    <xf numFmtId="164" fontId="27" fillId="0" borderId="0" xfId="0" applyNumberFormat="1" applyFont="1" applyFill="1" applyBorder="1" applyAlignment="1">
      <alignment horizontal="right"/>
    </xf>
    <xf numFmtId="164" fontId="21" fillId="0" borderId="4" xfId="0" applyNumberFormat="1" applyFont="1" applyBorder="1" applyAlignment="1">
      <alignment horizontal="right"/>
    </xf>
    <xf numFmtId="164" fontId="21" fillId="0" borderId="0" xfId="0" applyNumberFormat="1" applyFont="1" applyBorder="1" applyAlignment="1">
      <alignment horizontal="right"/>
    </xf>
    <xf numFmtId="164" fontId="22" fillId="0" borderId="0" xfId="0" applyNumberFormat="1" applyFont="1" applyAlignment="1">
      <alignment horizontal="center" vertical="center" wrapText="1"/>
    </xf>
    <xf numFmtId="0" fontId="0" fillId="0" borderId="0" xfId="0" applyAlignment="1">
      <alignment horizontal="justify" vertical="top" wrapText="1"/>
    </xf>
    <xf numFmtId="0" fontId="14" fillId="0" borderId="0" xfId="0" applyFont="1" applyBorder="1" applyAlignment="1">
      <alignment horizontal="left"/>
    </xf>
    <xf numFmtId="0" fontId="14" fillId="0" borderId="0" xfId="0" applyFont="1" applyBorder="1" applyAlignment="1">
      <alignment horizontal="left"/>
    </xf>
    <xf numFmtId="2" fontId="18" fillId="0" borderId="0" xfId="0" applyNumberFormat="1" applyFont="1" applyBorder="1" applyAlignment="1">
      <alignment horizontal="center"/>
    </xf>
    <xf numFmtId="0" fontId="0" fillId="0" borderId="2" xfId="0" applyBorder="1" applyAlignment="1">
      <alignment vertical="top"/>
    </xf>
    <xf numFmtId="0" fontId="0" fillId="0" borderId="2" xfId="0" applyBorder="1" applyAlignment="1">
      <alignment horizontal="center"/>
    </xf>
    <xf numFmtId="2" fontId="17" fillId="0" borderId="2" xfId="0" applyNumberFormat="1" applyFont="1" applyBorder="1" applyAlignment="1">
      <alignment horizontal="center"/>
    </xf>
    <xf numFmtId="2" fontId="24" fillId="0" borderId="2" xfId="0" applyNumberFormat="1" applyFont="1" applyBorder="1" applyAlignment="1">
      <alignment horizontal="center"/>
    </xf>
    <xf numFmtId="164" fontId="17" fillId="0" borderId="2"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horizontal="center"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right" vertical="top" wrapText="1"/>
    </xf>
    <xf numFmtId="164" fontId="27" fillId="0" borderId="2" xfId="0" applyNumberFormat="1" applyFont="1" applyFill="1" applyBorder="1" applyAlignment="1">
      <alignment horizontal="right"/>
    </xf>
    <xf numFmtId="0" fontId="33" fillId="0" borderId="0" xfId="0" applyFont="1" applyAlignment="1">
      <alignment horizontal="right" vertical="top" wrapText="1"/>
    </xf>
    <xf numFmtId="0" fontId="14" fillId="0" borderId="0" xfId="0" applyFont="1" applyBorder="1" applyAlignment="1">
      <alignment horizontal="left"/>
    </xf>
    <xf numFmtId="0" fontId="33" fillId="0" borderId="0" xfId="0" applyFont="1" applyBorder="1" applyAlignment="1">
      <alignment horizontal="right" vertical="top" wrapText="1"/>
    </xf>
    <xf numFmtId="0" fontId="33" fillId="0" borderId="2" xfId="0" applyFont="1" applyBorder="1" applyAlignment="1">
      <alignment horizontal="right" vertical="top" wrapText="1"/>
    </xf>
    <xf numFmtId="0" fontId="14" fillId="0" borderId="0" xfId="0" applyFont="1" applyBorder="1" applyAlignment="1">
      <alignment horizontal="left"/>
    </xf>
    <xf numFmtId="0" fontId="0" fillId="0" borderId="0" xfId="0" applyAlignment="1">
      <alignment horizontal="justify" vertical="top" wrapText="1"/>
    </xf>
    <xf numFmtId="0" fontId="0" fillId="0" borderId="0" xfId="0" applyAlignment="1">
      <alignment horizontal="justify" vertical="top" wrapText="1"/>
    </xf>
    <xf numFmtId="0" fontId="26" fillId="0" borderId="0" xfId="0" applyFont="1" applyBorder="1" applyAlignment="1">
      <alignment horizontal="justify" vertical="top" wrapText="1"/>
    </xf>
    <xf numFmtId="0" fontId="37" fillId="0" borderId="0" xfId="0" applyFont="1" applyBorder="1" applyAlignment="1">
      <alignment vertical="top" wrapText="1"/>
    </xf>
    <xf numFmtId="0" fontId="38" fillId="0" borderId="0" xfId="0" applyNumberFormat="1" applyFont="1" applyFill="1" applyAlignment="1" applyProtection="1">
      <alignment vertical="top" wrapText="1"/>
    </xf>
    <xf numFmtId="0" fontId="39" fillId="0" borderId="0" xfId="0" applyFont="1" applyBorder="1" applyAlignment="1">
      <alignment vertical="top" wrapText="1"/>
    </xf>
    <xf numFmtId="0" fontId="38" fillId="0" borderId="0" xfId="0" applyNumberFormat="1" applyFont="1" applyFill="1" applyBorder="1" applyAlignment="1" applyProtection="1">
      <alignment vertical="top" wrapText="1"/>
    </xf>
    <xf numFmtId="0" fontId="14" fillId="0" borderId="0" xfId="0" applyFont="1" applyBorder="1" applyAlignment="1">
      <alignment horizontal="left"/>
    </xf>
    <xf numFmtId="0" fontId="3" fillId="0" borderId="0" xfId="0" applyFont="1" applyAlignment="1">
      <alignment vertical="top" wrapText="1"/>
    </xf>
    <xf numFmtId="0" fontId="14" fillId="0" borderId="0" xfId="0" applyFont="1" applyBorder="1" applyAlignment="1">
      <alignment horizontal="left"/>
    </xf>
    <xf numFmtId="0" fontId="13" fillId="0" borderId="0" xfId="0" applyFont="1" applyFill="1" applyAlignment="1">
      <alignment horizontal="left"/>
    </xf>
    <xf numFmtId="0" fontId="0" fillId="0" borderId="0" xfId="0" applyFill="1"/>
    <xf numFmtId="0" fontId="13" fillId="0" borderId="0" xfId="0" applyFont="1" applyFill="1" applyBorder="1" applyAlignment="1">
      <alignment horizontal="left"/>
    </xf>
    <xf numFmtId="0" fontId="2" fillId="0" borderId="0" xfId="0" applyFont="1" applyBorder="1" applyAlignment="1">
      <alignment horizontal="justify" vertical="top" wrapText="1"/>
    </xf>
    <xf numFmtId="0" fontId="13" fillId="0" borderId="2" xfId="0" applyFont="1" applyFill="1" applyBorder="1" applyAlignment="1">
      <alignment horizontal="left"/>
    </xf>
    <xf numFmtId="0" fontId="2" fillId="0" borderId="0" xfId="0" applyFont="1" applyBorder="1" applyAlignment="1">
      <alignment vertical="top" wrapText="1"/>
    </xf>
    <xf numFmtId="164" fontId="19" fillId="0" borderId="0" xfId="0" applyNumberFormat="1" applyFont="1" applyBorder="1" applyAlignment="1">
      <alignment horizontal="center"/>
    </xf>
    <xf numFmtId="49" fontId="41" fillId="0" borderId="0" xfId="0" applyNumberFormat="1" applyFont="1" applyFill="1" applyBorder="1" applyAlignment="1" applyProtection="1">
      <alignment vertical="center" wrapText="1"/>
    </xf>
    <xf numFmtId="49" fontId="40" fillId="0" borderId="0" xfId="0" applyNumberFormat="1" applyFont="1" applyFill="1" applyBorder="1" applyAlignment="1" applyProtection="1">
      <alignment vertical="center" wrapText="1"/>
    </xf>
    <xf numFmtId="0" fontId="6" fillId="0" borderId="0" xfId="0" applyFont="1" applyBorder="1" applyAlignment="1">
      <alignment horizontal="justify" vertical="top" wrapText="1"/>
    </xf>
    <xf numFmtId="0" fontId="13" fillId="2" borderId="0" xfId="0" applyFont="1" applyFill="1" applyAlignment="1">
      <alignment horizontal="left"/>
    </xf>
    <xf numFmtId="0" fontId="0" fillId="0" borderId="0" xfId="0" applyBorder="1" applyAlignment="1">
      <alignment horizontal="justify" vertical="top" wrapText="1"/>
    </xf>
    <xf numFmtId="0" fontId="0" fillId="0" borderId="2" xfId="0" applyBorder="1" applyAlignment="1">
      <alignment horizontal="justify" vertical="top" wrapText="1"/>
    </xf>
    <xf numFmtId="0" fontId="26" fillId="0" borderId="0" xfId="0" applyFont="1" applyBorder="1" applyAlignment="1">
      <alignment horizontal="justify" vertical="top" wrapText="1"/>
    </xf>
    <xf numFmtId="0" fontId="26" fillId="0" borderId="2" xfId="0" applyFont="1" applyBorder="1" applyAlignment="1">
      <alignment horizontal="justify" vertical="top" wrapText="1"/>
    </xf>
    <xf numFmtId="0" fontId="14" fillId="0" borderId="1" xfId="0" applyFont="1" applyBorder="1" applyAlignment="1">
      <alignment horizontal="left"/>
    </xf>
    <xf numFmtId="0" fontId="0" fillId="0" borderId="0" xfId="0" applyAlignment="1">
      <alignment horizontal="left" vertical="center"/>
    </xf>
    <xf numFmtId="0" fontId="20" fillId="0" borderId="0" xfId="0" applyFont="1" applyAlignment="1">
      <alignment horizontal="right"/>
    </xf>
    <xf numFmtId="0" fontId="30" fillId="0" borderId="3" xfId="0" applyFont="1" applyBorder="1" applyAlignment="1">
      <alignment horizontal="center"/>
    </xf>
    <xf numFmtId="0" fontId="14" fillId="0" borderId="0" xfId="0" applyFont="1" applyAlignment="1">
      <alignment horizontal="left"/>
    </xf>
    <xf numFmtId="0" fontId="14" fillId="0" borderId="0" xfId="0" applyFont="1" applyBorder="1" applyAlignment="1">
      <alignment horizontal="left"/>
    </xf>
    <xf numFmtId="0" fontId="32" fillId="2" borderId="0" xfId="0" applyFont="1" applyFill="1" applyBorder="1" applyAlignment="1">
      <alignment horizontal="right"/>
    </xf>
    <xf numFmtId="2" fontId="20" fillId="0" borderId="4" xfId="0" applyNumberFormat="1" applyFont="1" applyBorder="1" applyAlignment="1">
      <alignment horizontal="right"/>
    </xf>
    <xf numFmtId="0" fontId="38" fillId="0" borderId="0" xfId="0" applyNumberFormat="1" applyFont="1" applyFill="1" applyBorder="1" applyAlignment="1" applyProtection="1">
      <alignment horizontal="justify" vertical="top" wrapText="1"/>
    </xf>
    <xf numFmtId="0" fontId="38" fillId="0" borderId="2" xfId="0" applyNumberFormat="1" applyFont="1" applyFill="1" applyBorder="1" applyAlignment="1" applyProtection="1">
      <alignment horizontal="justify" vertical="top" wrapText="1"/>
    </xf>
    <xf numFmtId="0" fontId="0" fillId="0" borderId="0" xfId="0" applyAlignment="1">
      <alignment horizontal="left" vertical="top" wrapText="1"/>
    </xf>
    <xf numFmtId="0" fontId="3" fillId="0" borderId="0" xfId="0" applyFont="1" applyBorder="1" applyAlignment="1">
      <alignment horizontal="justify" vertical="top" wrapText="1"/>
    </xf>
    <xf numFmtId="0" fontId="6" fillId="0" borderId="2" xfId="0" applyFont="1" applyBorder="1" applyAlignment="1">
      <alignment horizontal="justify" vertical="top" wrapText="1"/>
    </xf>
    <xf numFmtId="0" fontId="4" fillId="0" borderId="0" xfId="0" applyFont="1" applyBorder="1" applyAlignment="1">
      <alignment horizontal="justify" vertical="top"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14" fillId="0" borderId="2" xfId="0" applyFont="1" applyBorder="1" applyAlignment="1">
      <alignment horizontal="left"/>
    </xf>
    <xf numFmtId="0" fontId="33" fillId="0" borderId="2" xfId="0" applyFont="1" applyBorder="1" applyAlignment="1">
      <alignment horizontal="left" vertical="top" wrapText="1"/>
    </xf>
    <xf numFmtId="0" fontId="33" fillId="0" borderId="0" xfId="0" applyFont="1" applyAlignment="1">
      <alignment horizontal="left" vertical="top" wrapText="1"/>
    </xf>
    <xf numFmtId="0" fontId="33" fillId="0" borderId="0" xfId="0" applyFont="1" applyBorder="1" applyAlignment="1">
      <alignment horizontal="left" vertical="top" wrapText="1"/>
    </xf>
    <xf numFmtId="0" fontId="2" fillId="0" borderId="0" xfId="0" applyFont="1" applyBorder="1" applyAlignment="1">
      <alignment horizontal="justify" vertical="top" wrapText="1"/>
    </xf>
    <xf numFmtId="0" fontId="2" fillId="0" borderId="2" xfId="0" applyFont="1" applyBorder="1" applyAlignment="1">
      <alignment horizontal="justify" vertical="top" wrapText="1"/>
    </xf>
    <xf numFmtId="0" fontId="0" fillId="0" borderId="0" xfId="0" applyAlignment="1">
      <alignment horizontal="justify" vertical="top" wrapText="1"/>
    </xf>
  </cellXfs>
  <cellStyles count="2">
    <cellStyle name="Normalno" xfId="0" builtinId="0"/>
    <cellStyle name="STAVKE" xfId="1"/>
  </cellStyles>
  <dxfs count="0"/>
  <tableStyles count="0" defaultTableStyle="TableStyleMedium9" defaultPivotStyle="PivotStyleLight16"/>
  <colors>
    <mruColors>
      <color rgb="FFD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6"/>
  <sheetViews>
    <sheetView tabSelected="1" topLeftCell="A318" workbookViewId="0">
      <selection activeCell="F344" sqref="F344"/>
    </sheetView>
  </sheetViews>
  <sheetFormatPr defaultRowHeight="15.75" x14ac:dyDescent="0.25"/>
  <cols>
    <col min="1" max="1" width="4.7109375" style="12" customWidth="1"/>
    <col min="4" max="4" width="21.28515625" customWidth="1"/>
    <col min="5" max="5" width="10.7109375" customWidth="1"/>
    <col min="6" max="6" width="9.5703125" style="5" customWidth="1"/>
    <col min="7" max="7" width="10.140625" style="7" customWidth="1"/>
    <col min="8" max="8" width="17.42578125" style="39" customWidth="1"/>
    <col min="9" max="9" width="9.140625" customWidth="1"/>
  </cols>
  <sheetData>
    <row r="1" spans="1:16" ht="15.75" customHeight="1" x14ac:dyDescent="0.25">
      <c r="A1" s="1"/>
      <c r="B1" s="1"/>
      <c r="C1" s="1"/>
      <c r="D1" s="1"/>
      <c r="E1" s="14" t="s">
        <v>0</v>
      </c>
      <c r="F1" s="15" t="s">
        <v>1</v>
      </c>
      <c r="G1" s="15" t="s">
        <v>2</v>
      </c>
      <c r="H1" s="47" t="s">
        <v>20</v>
      </c>
    </row>
    <row r="2" spans="1:16" ht="18.75" customHeight="1" x14ac:dyDescent="0.3">
      <c r="A2" s="89" t="s">
        <v>39</v>
      </c>
      <c r="B2" s="89"/>
      <c r="C2" s="89"/>
      <c r="D2" s="89"/>
      <c r="E2" s="89"/>
      <c r="F2" s="89"/>
      <c r="G2" s="89"/>
      <c r="H2" s="89"/>
    </row>
    <row r="3" spans="1:16" s="80" customFormat="1" ht="15.75" customHeight="1" x14ac:dyDescent="0.3">
      <c r="A3" s="26" t="s">
        <v>3</v>
      </c>
      <c r="B3" s="114" t="s">
        <v>96</v>
      </c>
      <c r="C3" s="114"/>
      <c r="D3" s="114"/>
      <c r="E3" s="81"/>
      <c r="F3" s="81"/>
      <c r="G3" s="81"/>
      <c r="H3" s="81"/>
    </row>
    <row r="4" spans="1:16" s="80" customFormat="1" ht="15.75" customHeight="1" x14ac:dyDescent="0.3">
      <c r="A4" s="81"/>
      <c r="B4" s="114"/>
      <c r="C4" s="114"/>
      <c r="D4" s="114"/>
      <c r="E4" s="81"/>
      <c r="F4" s="81"/>
      <c r="G4" s="81"/>
      <c r="H4" s="81"/>
    </row>
    <row r="5" spans="1:16" s="80" customFormat="1" ht="15.75" customHeight="1" x14ac:dyDescent="0.3">
      <c r="A5" s="81"/>
      <c r="B5" s="114"/>
      <c r="C5" s="114"/>
      <c r="D5" s="114"/>
      <c r="E5" s="81"/>
      <c r="F5" s="81"/>
      <c r="G5" s="81"/>
      <c r="H5" s="81"/>
    </row>
    <row r="6" spans="1:16" s="80" customFormat="1" ht="15.75" customHeight="1" x14ac:dyDescent="0.3">
      <c r="A6" s="81"/>
      <c r="B6" s="114"/>
      <c r="C6" s="114"/>
      <c r="D6" s="114"/>
      <c r="E6" s="81"/>
      <c r="F6" s="81"/>
      <c r="G6" s="81"/>
      <c r="H6" s="81"/>
      <c r="L6" s="84"/>
      <c r="M6" s="84"/>
      <c r="N6" s="84"/>
      <c r="O6" s="84"/>
      <c r="P6" s="84"/>
    </row>
    <row r="7" spans="1:16" s="80" customFormat="1" ht="15.75" customHeight="1" x14ac:dyDescent="0.3">
      <c r="A7" s="81"/>
      <c r="B7" s="114"/>
      <c r="C7" s="114"/>
      <c r="D7" s="114"/>
      <c r="E7" s="81"/>
      <c r="F7" s="81"/>
      <c r="G7" s="81"/>
      <c r="H7" s="81"/>
      <c r="L7" s="84"/>
      <c r="M7" s="84"/>
      <c r="N7" s="84"/>
      <c r="O7" s="84"/>
      <c r="P7" s="84"/>
    </row>
    <row r="8" spans="1:16" s="80" customFormat="1" ht="15.75" customHeight="1" x14ac:dyDescent="0.3">
      <c r="A8" s="81"/>
      <c r="B8" s="114"/>
      <c r="C8" s="114"/>
      <c r="D8" s="114"/>
      <c r="E8" s="81"/>
      <c r="F8" s="81"/>
      <c r="G8" s="81"/>
      <c r="H8" s="81"/>
      <c r="L8" s="84"/>
      <c r="M8" s="84"/>
      <c r="N8" s="84"/>
      <c r="O8" s="84"/>
      <c r="P8" s="84"/>
    </row>
    <row r="9" spans="1:16" s="80" customFormat="1" ht="15.75" customHeight="1" x14ac:dyDescent="0.3">
      <c r="A9" s="81"/>
      <c r="B9" s="114"/>
      <c r="C9" s="114"/>
      <c r="D9" s="114"/>
      <c r="E9" s="81"/>
      <c r="F9" s="81"/>
      <c r="G9" s="81"/>
      <c r="H9" s="81"/>
      <c r="L9" s="84"/>
      <c r="M9" s="84"/>
      <c r="N9" s="84"/>
      <c r="O9" s="84"/>
      <c r="P9" s="84"/>
    </row>
    <row r="10" spans="1:16" s="80" customFormat="1" ht="15.75" customHeight="1" x14ac:dyDescent="0.3">
      <c r="A10" s="81"/>
      <c r="B10" s="114"/>
      <c r="C10" s="114"/>
      <c r="D10" s="114"/>
      <c r="E10" s="81"/>
      <c r="F10" s="81"/>
      <c r="G10" s="81"/>
      <c r="H10" s="81"/>
      <c r="L10" s="84"/>
      <c r="M10" s="84"/>
      <c r="N10" s="84"/>
      <c r="O10" s="84"/>
      <c r="P10" s="84"/>
    </row>
    <row r="11" spans="1:16" s="80" customFormat="1" ht="15.75" customHeight="1" x14ac:dyDescent="0.3">
      <c r="A11" s="81"/>
      <c r="B11" s="114"/>
      <c r="C11" s="114"/>
      <c r="D11" s="114"/>
      <c r="E11" s="81"/>
      <c r="F11" s="81"/>
      <c r="G11" s="81"/>
      <c r="H11" s="81"/>
      <c r="L11" s="84"/>
      <c r="M11" s="84"/>
      <c r="N11" s="84"/>
      <c r="O11" s="84"/>
      <c r="P11" s="84"/>
    </row>
    <row r="12" spans="1:16" s="80" customFormat="1" ht="15.75" customHeight="1" x14ac:dyDescent="0.3">
      <c r="A12" s="81"/>
      <c r="B12" s="114"/>
      <c r="C12" s="114"/>
      <c r="D12" s="114"/>
      <c r="E12" s="81"/>
      <c r="F12" s="81"/>
      <c r="G12" s="81"/>
      <c r="H12" s="81"/>
      <c r="L12" s="84"/>
      <c r="M12" s="84"/>
      <c r="N12" s="84"/>
      <c r="O12" s="84"/>
      <c r="P12" s="84"/>
    </row>
    <row r="13" spans="1:16" s="80" customFormat="1" ht="15.75" customHeight="1" x14ac:dyDescent="0.3">
      <c r="A13" s="83"/>
      <c r="B13" s="115"/>
      <c r="C13" s="115"/>
      <c r="D13" s="115"/>
      <c r="E13" s="53" t="s">
        <v>23</v>
      </c>
      <c r="F13" s="54">
        <v>1180</v>
      </c>
      <c r="G13" s="55">
        <v>0</v>
      </c>
      <c r="H13" s="56">
        <f>F13*G13</f>
        <v>0</v>
      </c>
      <c r="L13" s="84"/>
      <c r="M13" s="84"/>
      <c r="N13" s="84"/>
      <c r="O13" s="84"/>
      <c r="P13" s="84"/>
    </row>
    <row r="14" spans="1:16" s="80" customFormat="1" ht="15.75" customHeight="1" x14ac:dyDescent="0.3">
      <c r="A14" s="79"/>
      <c r="B14" s="82"/>
      <c r="C14" s="82"/>
      <c r="D14" s="82"/>
      <c r="E14" s="79"/>
      <c r="F14" s="79"/>
      <c r="G14" s="79"/>
      <c r="H14" s="79"/>
      <c r="L14" s="84"/>
      <c r="M14" s="84"/>
      <c r="N14" s="84"/>
      <c r="O14" s="84"/>
      <c r="P14" s="84"/>
    </row>
    <row r="15" spans="1:16" ht="15.75" customHeight="1" x14ac:dyDescent="0.3">
      <c r="A15" s="12" t="s">
        <v>95</v>
      </c>
      <c r="B15" s="88" t="s">
        <v>46</v>
      </c>
      <c r="C15" s="88"/>
      <c r="D15" s="88"/>
      <c r="E15" s="50"/>
      <c r="F15" s="50"/>
      <c r="G15" s="16"/>
      <c r="H15" s="41"/>
      <c r="L15" s="84"/>
      <c r="M15" s="84"/>
      <c r="N15" s="84"/>
      <c r="O15" s="84"/>
      <c r="P15" s="84"/>
    </row>
    <row r="16" spans="1:16" ht="15.75" customHeight="1" x14ac:dyDescent="0.3">
      <c r="B16" s="88"/>
      <c r="C16" s="88"/>
      <c r="D16" s="88"/>
      <c r="E16" s="50"/>
      <c r="F16" s="50"/>
      <c r="G16" s="16"/>
      <c r="H16" s="41"/>
      <c r="L16" s="84"/>
      <c r="M16" s="84"/>
      <c r="N16" s="84"/>
      <c r="O16" s="84"/>
      <c r="P16" s="84"/>
    </row>
    <row r="17" spans="1:19" ht="15.75" customHeight="1" x14ac:dyDescent="0.3">
      <c r="B17" s="88"/>
      <c r="C17" s="88"/>
      <c r="D17" s="88"/>
      <c r="E17" s="50"/>
      <c r="F17" s="50"/>
      <c r="G17" s="16"/>
      <c r="H17" s="41"/>
      <c r="L17" s="84"/>
      <c r="M17" s="84"/>
      <c r="N17" s="84"/>
      <c r="O17" s="84"/>
      <c r="P17" s="84"/>
    </row>
    <row r="18" spans="1:19" ht="15.75" customHeight="1" x14ac:dyDescent="0.3">
      <c r="B18" s="88"/>
      <c r="C18" s="88"/>
      <c r="D18" s="88"/>
      <c r="E18" s="78"/>
      <c r="F18" s="78"/>
      <c r="G18" s="16"/>
      <c r="H18" s="41"/>
      <c r="L18" s="84"/>
      <c r="M18" s="84"/>
      <c r="N18" s="84"/>
      <c r="O18" s="84"/>
      <c r="P18" s="84"/>
    </row>
    <row r="19" spans="1:19" ht="15.75" customHeight="1" x14ac:dyDescent="0.3">
      <c r="B19" s="88"/>
      <c r="C19" s="88"/>
      <c r="D19" s="88"/>
      <c r="E19" s="50"/>
      <c r="F19" s="50"/>
      <c r="G19" s="16"/>
      <c r="H19" s="41"/>
      <c r="L19" s="84"/>
      <c r="M19" s="84"/>
      <c r="N19" s="84"/>
      <c r="O19" s="84"/>
      <c r="P19" s="84"/>
    </row>
    <row r="20" spans="1:19" ht="15.75" customHeight="1" x14ac:dyDescent="0.3">
      <c r="B20" s="88"/>
      <c r="C20" s="88"/>
      <c r="D20" s="88"/>
      <c r="E20" s="50"/>
      <c r="F20" s="50"/>
      <c r="G20" s="16"/>
      <c r="H20" s="41"/>
    </row>
    <row r="21" spans="1:19" ht="15.75" customHeight="1" x14ac:dyDescent="0.3">
      <c r="B21" s="88"/>
      <c r="C21" s="88"/>
      <c r="D21" s="88"/>
      <c r="E21" s="50"/>
      <c r="F21" s="50"/>
      <c r="G21" s="16"/>
      <c r="H21" s="41"/>
    </row>
    <row r="22" spans="1:19" ht="15.75" customHeight="1" thickBot="1" x14ac:dyDescent="0.3">
      <c r="B22" s="88"/>
      <c r="C22" s="88"/>
      <c r="D22" s="88"/>
      <c r="E22" s="6" t="s">
        <v>12</v>
      </c>
      <c r="F22" s="5">
        <v>28</v>
      </c>
      <c r="G22" s="17">
        <v>0</v>
      </c>
      <c r="H22" s="39">
        <f>F22*G22</f>
        <v>0</v>
      </c>
    </row>
    <row r="23" spans="1:19" ht="18.75" customHeight="1" thickTop="1" thickBot="1" x14ac:dyDescent="0.35">
      <c r="B23" s="94" t="s">
        <v>18</v>
      </c>
      <c r="C23" s="94"/>
      <c r="D23" s="94"/>
      <c r="E23" s="94"/>
      <c r="F23" s="94"/>
      <c r="G23" s="8" t="s">
        <v>6</v>
      </c>
      <c r="H23" s="40">
        <f>SUM(H22,H13)</f>
        <v>0</v>
      </c>
      <c r="M23" s="84"/>
      <c r="N23" s="84"/>
      <c r="O23" s="84"/>
      <c r="P23" s="84"/>
      <c r="Q23" s="76"/>
      <c r="R23" s="85"/>
      <c r="S23" s="41"/>
    </row>
    <row r="24" spans="1:19" ht="15.75" customHeight="1" thickTop="1" x14ac:dyDescent="0.3">
      <c r="B24" s="50"/>
      <c r="C24" s="50"/>
      <c r="D24" s="50"/>
      <c r="E24" s="50"/>
      <c r="F24" s="50"/>
      <c r="G24" s="16"/>
      <c r="H24" s="41"/>
      <c r="M24" s="84"/>
      <c r="N24" s="84"/>
      <c r="O24" s="84"/>
      <c r="P24" s="84"/>
      <c r="Q24" s="76"/>
      <c r="R24" s="85"/>
      <c r="S24" s="41"/>
    </row>
    <row r="25" spans="1:19" ht="18.75" x14ac:dyDescent="0.3">
      <c r="B25" s="38"/>
      <c r="C25" s="38"/>
      <c r="D25" s="38"/>
      <c r="E25" s="38"/>
      <c r="F25" s="38"/>
      <c r="G25" s="16"/>
      <c r="H25" s="41"/>
      <c r="M25" s="84"/>
      <c r="N25" s="84"/>
      <c r="O25" s="84"/>
      <c r="P25" s="84"/>
      <c r="Q25" s="76"/>
      <c r="R25" s="85"/>
      <c r="S25" s="41"/>
    </row>
    <row r="26" spans="1:19" ht="18.75" x14ac:dyDescent="0.3">
      <c r="B26" s="32"/>
      <c r="C26" s="32"/>
      <c r="D26" s="32"/>
      <c r="E26" s="14" t="s">
        <v>0</v>
      </c>
      <c r="F26" s="15" t="s">
        <v>1</v>
      </c>
      <c r="G26" s="15" t="s">
        <v>2</v>
      </c>
      <c r="H26" s="47" t="s">
        <v>20</v>
      </c>
      <c r="M26" s="84"/>
      <c r="N26" s="84"/>
      <c r="O26" s="84"/>
      <c r="P26" s="84"/>
      <c r="Q26" s="76"/>
      <c r="R26" s="85"/>
      <c r="S26" s="41"/>
    </row>
    <row r="27" spans="1:19" ht="18.75" x14ac:dyDescent="0.3">
      <c r="A27" s="89" t="s">
        <v>21</v>
      </c>
      <c r="B27" s="89"/>
      <c r="C27" s="89"/>
      <c r="D27" s="89"/>
      <c r="E27" s="89"/>
      <c r="F27" s="89"/>
      <c r="G27" s="89"/>
      <c r="H27" s="89"/>
      <c r="M27" s="84"/>
      <c r="N27" s="84"/>
      <c r="O27" s="84"/>
      <c r="P27" s="84"/>
      <c r="Q27" s="76"/>
      <c r="R27" s="85"/>
      <c r="S27" s="41"/>
    </row>
    <row r="28" spans="1:19" ht="18.75" customHeight="1" x14ac:dyDescent="0.3">
      <c r="A28" s="26" t="s">
        <v>7</v>
      </c>
      <c r="B28" s="90" t="s">
        <v>81</v>
      </c>
      <c r="C28" s="90"/>
      <c r="D28" s="90"/>
      <c r="E28" s="49"/>
      <c r="F28" s="49"/>
      <c r="G28" s="16"/>
      <c r="H28" s="41"/>
      <c r="M28" s="84"/>
      <c r="N28" s="84"/>
      <c r="O28" s="84"/>
      <c r="P28" s="84"/>
      <c r="Q28" s="76"/>
      <c r="R28" s="85"/>
      <c r="S28" s="41"/>
    </row>
    <row r="29" spans="1:19" ht="18.75" x14ac:dyDescent="0.3">
      <c r="A29" s="26"/>
      <c r="B29" s="90"/>
      <c r="C29" s="90"/>
      <c r="D29" s="90"/>
      <c r="E29" s="49"/>
      <c r="F29" s="49"/>
      <c r="G29" s="16"/>
      <c r="H29" s="41"/>
      <c r="M29" s="84"/>
      <c r="N29" s="84"/>
      <c r="O29" s="84"/>
      <c r="P29" s="84"/>
      <c r="Q29" s="76"/>
      <c r="R29" s="85"/>
      <c r="S29" s="41"/>
    </row>
    <row r="30" spans="1:19" ht="18.75" customHeight="1" x14ac:dyDescent="0.3">
      <c r="A30" s="26"/>
      <c r="B30" s="90"/>
      <c r="C30" s="90"/>
      <c r="D30" s="90"/>
      <c r="E30" s="49"/>
      <c r="F30" s="49"/>
      <c r="G30" s="16"/>
      <c r="H30" s="41"/>
      <c r="M30" s="84"/>
      <c r="N30" s="84"/>
      <c r="O30" s="84"/>
      <c r="P30" s="84"/>
      <c r="Q30" s="76"/>
      <c r="R30" s="85"/>
      <c r="S30" s="41"/>
    </row>
    <row r="31" spans="1:19" ht="18.75" x14ac:dyDescent="0.3">
      <c r="A31" s="26"/>
      <c r="B31" s="90"/>
      <c r="C31" s="90"/>
      <c r="D31" s="90"/>
      <c r="E31" s="49"/>
      <c r="F31" s="49"/>
      <c r="G31" s="16"/>
      <c r="H31" s="41"/>
      <c r="M31" s="84"/>
      <c r="N31" s="84"/>
      <c r="O31" s="84"/>
      <c r="P31" s="84"/>
      <c r="Q31" s="76"/>
      <c r="R31" s="85"/>
      <c r="S31" s="41"/>
    </row>
    <row r="32" spans="1:19" ht="18.75" x14ac:dyDescent="0.3">
      <c r="A32" s="26"/>
      <c r="B32" s="90"/>
      <c r="C32" s="90"/>
      <c r="D32" s="90"/>
      <c r="E32" s="49"/>
      <c r="F32" s="49"/>
      <c r="G32" s="16"/>
      <c r="H32" s="41"/>
      <c r="M32" s="86"/>
      <c r="N32" s="86"/>
      <c r="O32" s="86"/>
      <c r="P32" s="86"/>
      <c r="Q32" s="86"/>
      <c r="R32" s="86"/>
      <c r="S32" s="86"/>
    </row>
    <row r="33" spans="1:8" ht="18.75" x14ac:dyDescent="0.3">
      <c r="A33" s="26"/>
      <c r="B33" s="90"/>
      <c r="C33" s="90"/>
      <c r="D33" s="90"/>
      <c r="E33" s="49"/>
      <c r="F33" s="49"/>
      <c r="G33" s="16"/>
      <c r="H33" s="41"/>
    </row>
    <row r="34" spans="1:8" ht="15.75" customHeight="1" x14ac:dyDescent="0.25">
      <c r="A34" s="26"/>
      <c r="B34" s="90"/>
      <c r="C34" s="90"/>
      <c r="D34" s="90"/>
      <c r="E34" s="30"/>
      <c r="F34" s="28"/>
      <c r="G34" s="51"/>
      <c r="H34" s="43"/>
    </row>
    <row r="35" spans="1:8" ht="15.75" customHeight="1" x14ac:dyDescent="0.25">
      <c r="A35" s="26"/>
      <c r="B35" s="90"/>
      <c r="C35" s="90"/>
      <c r="D35" s="90"/>
      <c r="E35" s="30"/>
      <c r="F35" s="28"/>
      <c r="G35" s="51"/>
      <c r="H35" s="43"/>
    </row>
    <row r="36" spans="1:8" ht="15.75" customHeight="1" x14ac:dyDescent="0.25">
      <c r="A36" s="26"/>
      <c r="B36" s="90"/>
      <c r="C36" s="90"/>
      <c r="D36" s="90"/>
      <c r="E36" s="30"/>
      <c r="F36" s="28"/>
      <c r="G36" s="51"/>
      <c r="H36" s="43"/>
    </row>
    <row r="37" spans="1:8" x14ac:dyDescent="0.25">
      <c r="A37" s="26"/>
      <c r="B37" s="90"/>
      <c r="C37" s="90"/>
      <c r="D37" s="90"/>
      <c r="E37" s="30"/>
      <c r="F37" s="28"/>
      <c r="G37" s="51"/>
      <c r="H37" s="43"/>
    </row>
    <row r="38" spans="1:8" x14ac:dyDescent="0.25">
      <c r="A38" s="26"/>
      <c r="B38" s="90"/>
      <c r="C38" s="90"/>
      <c r="D38" s="90"/>
      <c r="E38" s="30"/>
      <c r="F38" s="28"/>
      <c r="G38" s="51"/>
      <c r="H38" s="43"/>
    </row>
    <row r="39" spans="1:8" x14ac:dyDescent="0.25">
      <c r="A39" s="26"/>
      <c r="B39" s="90"/>
      <c r="C39" s="90"/>
      <c r="D39" s="90"/>
      <c r="E39" s="30"/>
      <c r="F39" s="28"/>
      <c r="G39" s="51"/>
      <c r="H39" s="43"/>
    </row>
    <row r="40" spans="1:8" x14ac:dyDescent="0.25">
      <c r="A40" s="26"/>
      <c r="B40" s="90"/>
      <c r="C40" s="90"/>
      <c r="D40" s="90"/>
      <c r="E40" s="30"/>
      <c r="F40" s="28"/>
      <c r="G40" s="51"/>
      <c r="H40" s="43"/>
    </row>
    <row r="41" spans="1:8" ht="17.25" x14ac:dyDescent="0.25">
      <c r="A41" s="52"/>
      <c r="B41" s="91"/>
      <c r="C41" s="91"/>
      <c r="D41" s="91"/>
      <c r="E41" s="53" t="s">
        <v>5</v>
      </c>
      <c r="F41" s="54">
        <v>87.5</v>
      </c>
      <c r="G41" s="55">
        <v>0</v>
      </c>
      <c r="H41" s="56">
        <f>F41*G41</f>
        <v>0</v>
      </c>
    </row>
    <row r="42" spans="1:8" x14ac:dyDescent="0.25">
      <c r="B42" s="34"/>
      <c r="C42" s="34"/>
      <c r="D42" s="34"/>
      <c r="E42" s="6"/>
      <c r="G42" s="17"/>
    </row>
    <row r="43" spans="1:8" ht="15.75" customHeight="1" x14ac:dyDescent="0.25">
      <c r="A43" s="26" t="s">
        <v>22</v>
      </c>
      <c r="B43" s="90" t="s">
        <v>87</v>
      </c>
      <c r="C43" s="90"/>
      <c r="D43" s="90"/>
      <c r="E43" s="27"/>
      <c r="F43" s="28"/>
      <c r="G43" s="29"/>
      <c r="H43" s="43"/>
    </row>
    <row r="44" spans="1:8" x14ac:dyDescent="0.25">
      <c r="A44" s="26"/>
      <c r="B44" s="90"/>
      <c r="C44" s="90"/>
      <c r="D44" s="90"/>
      <c r="E44" s="27"/>
      <c r="F44" s="28"/>
      <c r="G44" s="29"/>
      <c r="H44" s="43"/>
    </row>
    <row r="45" spans="1:8" x14ac:dyDescent="0.25">
      <c r="A45" s="26"/>
      <c r="B45" s="90"/>
      <c r="C45" s="90"/>
      <c r="D45" s="90"/>
      <c r="E45" s="27"/>
      <c r="F45" s="28"/>
      <c r="G45" s="29"/>
      <c r="H45" s="43"/>
    </row>
    <row r="46" spans="1:8" x14ac:dyDescent="0.25">
      <c r="A46" s="26"/>
      <c r="B46" s="90"/>
      <c r="C46" s="90"/>
      <c r="D46" s="90"/>
      <c r="E46" s="27"/>
      <c r="F46" s="28"/>
      <c r="G46" s="29"/>
      <c r="H46" s="43"/>
    </row>
    <row r="47" spans="1:8" x14ac:dyDescent="0.25">
      <c r="A47" s="26"/>
      <c r="B47" s="90"/>
      <c r="C47" s="90"/>
      <c r="D47" s="90"/>
      <c r="E47" s="27"/>
      <c r="F47" s="28"/>
      <c r="G47" s="29"/>
      <c r="H47" s="43"/>
    </row>
    <row r="48" spans="1:8" x14ac:dyDescent="0.25">
      <c r="A48" s="26"/>
      <c r="B48" s="90"/>
      <c r="C48" s="90"/>
      <c r="D48" s="90"/>
      <c r="E48" s="27"/>
      <c r="F48" s="28"/>
      <c r="G48" s="29"/>
      <c r="H48" s="43"/>
    </row>
    <row r="49" spans="1:8" x14ac:dyDescent="0.25">
      <c r="A49" s="26"/>
      <c r="B49" s="90"/>
      <c r="C49" s="90"/>
      <c r="D49" s="90"/>
      <c r="E49" s="27"/>
      <c r="F49" s="28"/>
      <c r="G49" s="29"/>
      <c r="H49" s="43"/>
    </row>
    <row r="50" spans="1:8" x14ac:dyDescent="0.25">
      <c r="A50" s="26"/>
      <c r="B50" s="90"/>
      <c r="C50" s="90"/>
      <c r="D50" s="90"/>
      <c r="E50" s="27"/>
      <c r="F50" s="28"/>
      <c r="G50" s="29"/>
      <c r="H50" s="43"/>
    </row>
    <row r="51" spans="1:8" x14ac:dyDescent="0.25">
      <c r="A51" s="26"/>
      <c r="B51" s="90"/>
      <c r="C51" s="90"/>
      <c r="D51" s="90"/>
      <c r="E51" s="27"/>
      <c r="F51" s="28"/>
      <c r="G51" s="29"/>
      <c r="H51" s="43"/>
    </row>
    <row r="52" spans="1:8" x14ac:dyDescent="0.25">
      <c r="A52" s="26"/>
      <c r="B52" s="90"/>
      <c r="C52" s="90"/>
      <c r="D52" s="90"/>
      <c r="E52" s="27"/>
      <c r="F52" s="28"/>
      <c r="G52" s="29"/>
      <c r="H52" s="43"/>
    </row>
    <row r="53" spans="1:8" ht="20.25" customHeight="1" x14ac:dyDescent="0.25">
      <c r="A53" s="52"/>
      <c r="B53" s="91"/>
      <c r="C53" s="91"/>
      <c r="D53" s="91"/>
      <c r="E53" s="53" t="s">
        <v>5</v>
      </c>
      <c r="F53" s="54">
        <v>26</v>
      </c>
      <c r="G53" s="55">
        <v>0</v>
      </c>
      <c r="H53" s="56">
        <f>F53*G53</f>
        <v>0</v>
      </c>
    </row>
    <row r="54" spans="1:8" x14ac:dyDescent="0.25">
      <c r="B54" s="34"/>
      <c r="C54" s="34"/>
      <c r="D54" s="34"/>
      <c r="E54" s="6"/>
      <c r="G54" s="17"/>
      <c r="H54" s="43"/>
    </row>
    <row r="55" spans="1:8" ht="15.75" customHeight="1" x14ac:dyDescent="0.25">
      <c r="A55" s="26" t="s">
        <v>8</v>
      </c>
      <c r="B55" s="90" t="s">
        <v>88</v>
      </c>
      <c r="C55" s="90"/>
      <c r="D55" s="90"/>
      <c r="E55" s="27"/>
      <c r="F55" s="28"/>
      <c r="G55" s="29"/>
      <c r="H55" s="43"/>
    </row>
    <row r="56" spans="1:8" ht="15.75" customHeight="1" x14ac:dyDescent="0.25">
      <c r="A56" s="26"/>
      <c r="B56" s="90"/>
      <c r="C56" s="90"/>
      <c r="D56" s="90"/>
      <c r="E56" s="27"/>
      <c r="F56" s="28"/>
      <c r="G56" s="29"/>
      <c r="H56" s="43"/>
    </row>
    <row r="57" spans="1:8" ht="15.75" customHeight="1" x14ac:dyDescent="0.25">
      <c r="A57" s="26"/>
      <c r="B57" s="90"/>
      <c r="C57" s="90"/>
      <c r="D57" s="90"/>
      <c r="E57" s="27"/>
      <c r="F57" s="28"/>
      <c r="G57" s="29"/>
      <c r="H57" s="43"/>
    </row>
    <row r="58" spans="1:8" ht="15.75" customHeight="1" x14ac:dyDescent="0.25">
      <c r="A58" s="26"/>
      <c r="B58" s="90"/>
      <c r="C58" s="90"/>
      <c r="D58" s="90"/>
      <c r="E58" s="27"/>
      <c r="F58" s="28"/>
      <c r="G58" s="29"/>
      <c r="H58" s="43"/>
    </row>
    <row r="59" spans="1:8" ht="15.75" customHeight="1" x14ac:dyDescent="0.25">
      <c r="A59" s="26"/>
      <c r="B59" s="90"/>
      <c r="C59" s="90"/>
      <c r="D59" s="90"/>
      <c r="E59" s="27"/>
      <c r="F59" s="28"/>
      <c r="G59" s="29"/>
      <c r="H59" s="43"/>
    </row>
    <row r="60" spans="1:8" ht="15.75" customHeight="1" x14ac:dyDescent="0.25">
      <c r="A60" s="26"/>
      <c r="B60" s="90"/>
      <c r="C60" s="90"/>
      <c r="D60" s="90"/>
      <c r="E60" s="27"/>
      <c r="F60" s="28"/>
      <c r="G60" s="29"/>
      <c r="H60" s="43"/>
    </row>
    <row r="61" spans="1:8" ht="15.75" customHeight="1" x14ac:dyDescent="0.25">
      <c r="A61" s="26"/>
      <c r="B61" s="90"/>
      <c r="C61" s="90"/>
      <c r="D61" s="90"/>
      <c r="E61" s="27"/>
      <c r="F61" s="28"/>
      <c r="G61" s="29"/>
      <c r="H61" s="43"/>
    </row>
    <row r="62" spans="1:8" ht="17.25" x14ac:dyDescent="0.25">
      <c r="A62" s="52"/>
      <c r="B62" s="91"/>
      <c r="C62" s="91"/>
      <c r="D62" s="91"/>
      <c r="E62" s="53" t="s">
        <v>5</v>
      </c>
      <c r="F62" s="54">
        <v>7</v>
      </c>
      <c r="G62" s="55">
        <v>0</v>
      </c>
      <c r="H62" s="56">
        <f t="shared" ref="H62" si="0">F62*G62</f>
        <v>0</v>
      </c>
    </row>
    <row r="63" spans="1:8" x14ac:dyDescent="0.25">
      <c r="B63" s="69"/>
      <c r="C63" s="69"/>
      <c r="D63" s="69"/>
      <c r="E63" s="6"/>
      <c r="G63" s="17"/>
    </row>
    <row r="64" spans="1:8" ht="15.75" customHeight="1" x14ac:dyDescent="0.25">
      <c r="A64" s="26" t="s">
        <v>9</v>
      </c>
      <c r="B64" s="102" t="s">
        <v>89</v>
      </c>
      <c r="C64" s="102"/>
      <c r="D64" s="102"/>
      <c r="E64" s="75"/>
      <c r="F64" s="75"/>
      <c r="G64" s="29"/>
      <c r="H64" s="43"/>
    </row>
    <row r="65" spans="1:8" x14ac:dyDescent="0.25">
      <c r="A65" s="26"/>
      <c r="B65" s="102"/>
      <c r="C65" s="102"/>
      <c r="D65" s="102"/>
      <c r="E65" s="75"/>
      <c r="F65" s="75"/>
      <c r="G65" s="29"/>
      <c r="H65" s="43"/>
    </row>
    <row r="66" spans="1:8" x14ac:dyDescent="0.25">
      <c r="A66" s="26"/>
      <c r="B66" s="102"/>
      <c r="C66" s="102"/>
      <c r="D66" s="102"/>
      <c r="E66" s="75"/>
      <c r="F66" s="75"/>
      <c r="G66" s="29"/>
      <c r="H66" s="43"/>
    </row>
    <row r="67" spans="1:8" x14ac:dyDescent="0.25">
      <c r="A67" s="26"/>
      <c r="B67" s="102"/>
      <c r="C67" s="102"/>
      <c r="D67" s="102"/>
      <c r="E67" s="75"/>
      <c r="F67" s="75"/>
      <c r="G67" s="29"/>
      <c r="H67" s="43"/>
    </row>
    <row r="68" spans="1:8" x14ac:dyDescent="0.25">
      <c r="A68" s="26"/>
      <c r="B68" s="102"/>
      <c r="C68" s="102"/>
      <c r="D68" s="102"/>
      <c r="E68" s="75"/>
      <c r="F68" s="75"/>
      <c r="G68" s="29"/>
      <c r="H68" s="43"/>
    </row>
    <row r="69" spans="1:8" x14ac:dyDescent="0.25">
      <c r="A69" s="26"/>
      <c r="B69" s="102"/>
      <c r="C69" s="102"/>
      <c r="D69" s="102"/>
      <c r="E69" s="75"/>
      <c r="F69" s="75"/>
      <c r="G69" s="29"/>
      <c r="H69" s="43"/>
    </row>
    <row r="70" spans="1:8" x14ac:dyDescent="0.25">
      <c r="A70" s="26"/>
      <c r="B70" s="102"/>
      <c r="C70" s="102"/>
      <c r="D70" s="102"/>
      <c r="E70" s="75"/>
      <c r="F70" s="75"/>
      <c r="G70" s="29"/>
      <c r="H70" s="43"/>
    </row>
    <row r="71" spans="1:8" x14ac:dyDescent="0.25">
      <c r="A71" s="26"/>
      <c r="B71" s="102"/>
      <c r="C71" s="102"/>
      <c r="D71" s="102"/>
      <c r="E71" s="75"/>
      <c r="F71" s="75"/>
      <c r="G71" s="29"/>
      <c r="H71" s="43"/>
    </row>
    <row r="72" spans="1:8" x14ac:dyDescent="0.25">
      <c r="A72" s="26"/>
      <c r="B72" s="102"/>
      <c r="C72" s="102"/>
      <c r="D72" s="102"/>
      <c r="E72" s="75"/>
      <c r="F72" s="75"/>
      <c r="G72" s="29"/>
      <c r="H72" s="43"/>
    </row>
    <row r="73" spans="1:8" x14ac:dyDescent="0.25">
      <c r="A73" s="26"/>
      <c r="B73" s="102"/>
      <c r="C73" s="102"/>
      <c r="D73" s="102"/>
      <c r="E73" s="75"/>
      <c r="F73" s="75"/>
      <c r="G73" s="29"/>
      <c r="H73" s="43"/>
    </row>
    <row r="74" spans="1:8" x14ac:dyDescent="0.25">
      <c r="A74" s="26"/>
      <c r="B74" s="102"/>
      <c r="C74" s="102"/>
      <c r="D74" s="102"/>
      <c r="E74" s="75"/>
      <c r="F74" s="75"/>
      <c r="G74" s="29"/>
      <c r="H74" s="43"/>
    </row>
    <row r="75" spans="1:8" x14ac:dyDescent="0.25">
      <c r="A75" s="26"/>
      <c r="B75" s="102"/>
      <c r="C75" s="102"/>
      <c r="D75" s="102"/>
      <c r="E75" s="75"/>
      <c r="F75" s="75"/>
      <c r="G75" s="29"/>
      <c r="H75" s="43"/>
    </row>
    <row r="76" spans="1:8" x14ac:dyDescent="0.25">
      <c r="A76" s="26"/>
      <c r="B76" s="102"/>
      <c r="C76" s="102"/>
      <c r="D76" s="102"/>
      <c r="E76" s="75"/>
      <c r="F76" s="75"/>
      <c r="G76" s="29"/>
      <c r="H76" s="43"/>
    </row>
    <row r="77" spans="1:8" x14ac:dyDescent="0.25">
      <c r="A77" s="26"/>
      <c r="B77" s="102"/>
      <c r="C77" s="102"/>
      <c r="D77" s="102"/>
      <c r="E77" s="75"/>
      <c r="F77" s="75"/>
      <c r="G77" s="29"/>
      <c r="H77" s="43"/>
    </row>
    <row r="78" spans="1:8" x14ac:dyDescent="0.25">
      <c r="A78" s="26"/>
      <c r="B78" s="102"/>
      <c r="C78" s="102"/>
      <c r="D78" s="102"/>
      <c r="E78" s="27"/>
      <c r="F78" s="28"/>
      <c r="G78" s="29"/>
      <c r="H78" s="43"/>
    </row>
    <row r="79" spans="1:8" ht="17.25" x14ac:dyDescent="0.25">
      <c r="A79" s="52"/>
      <c r="B79" s="103"/>
      <c r="C79" s="103"/>
      <c r="D79" s="103"/>
      <c r="E79" s="53" t="s">
        <v>23</v>
      </c>
      <c r="F79" s="54">
        <v>302</v>
      </c>
      <c r="G79" s="55">
        <v>0</v>
      </c>
      <c r="H79" s="56">
        <f t="shared" ref="H79" si="1">F79*G79</f>
        <v>0</v>
      </c>
    </row>
    <row r="80" spans="1:8" x14ac:dyDescent="0.25">
      <c r="B80" s="70"/>
      <c r="C80" s="70"/>
      <c r="D80" s="70"/>
      <c r="E80" s="6"/>
      <c r="G80" s="17"/>
    </row>
    <row r="81" spans="1:18" ht="15.75" customHeight="1" x14ac:dyDescent="0.25">
      <c r="A81" s="26" t="s">
        <v>40</v>
      </c>
      <c r="B81" s="107" t="s">
        <v>82</v>
      </c>
      <c r="C81" s="88"/>
      <c r="D81" s="88"/>
      <c r="E81" s="27"/>
      <c r="F81" s="28"/>
      <c r="G81" s="29"/>
      <c r="H81" s="43"/>
      <c r="N81" s="73"/>
      <c r="O81" s="73"/>
      <c r="P81" s="73"/>
      <c r="Q81" s="73"/>
      <c r="R81" s="73"/>
    </row>
    <row r="82" spans="1:18" x14ac:dyDescent="0.25">
      <c r="A82" s="26"/>
      <c r="B82" s="88"/>
      <c r="C82" s="88"/>
      <c r="D82" s="88"/>
      <c r="E82" s="27"/>
      <c r="F82" s="28"/>
      <c r="G82" s="29"/>
      <c r="H82" s="43"/>
      <c r="N82" s="73"/>
      <c r="O82" s="73"/>
      <c r="P82" s="73"/>
      <c r="Q82" s="73"/>
      <c r="R82" s="73"/>
    </row>
    <row r="83" spans="1:18" x14ac:dyDescent="0.25">
      <c r="A83" s="26"/>
      <c r="B83" s="88"/>
      <c r="C83" s="88"/>
      <c r="D83" s="88"/>
      <c r="E83" s="27"/>
      <c r="F83" s="28"/>
      <c r="G83" s="29"/>
      <c r="H83" s="43"/>
      <c r="N83" s="73"/>
      <c r="O83" s="73"/>
      <c r="P83" s="73"/>
      <c r="Q83" s="73"/>
      <c r="R83" s="73"/>
    </row>
    <row r="84" spans="1:18" x14ac:dyDescent="0.25">
      <c r="A84" s="26"/>
      <c r="B84" s="88"/>
      <c r="C84" s="88"/>
      <c r="D84" s="88"/>
      <c r="E84" s="27"/>
      <c r="F84" s="28"/>
      <c r="G84" s="29"/>
      <c r="H84" s="43"/>
      <c r="N84" s="73"/>
      <c r="O84" s="73"/>
      <c r="P84" s="73"/>
      <c r="Q84" s="73"/>
      <c r="R84" s="73"/>
    </row>
    <row r="85" spans="1:18" ht="15.75" customHeight="1" x14ac:dyDescent="0.25">
      <c r="A85" s="26"/>
      <c r="B85" s="88"/>
      <c r="C85" s="88"/>
      <c r="D85" s="88"/>
      <c r="E85" s="27"/>
      <c r="F85" s="28"/>
      <c r="G85" s="29"/>
      <c r="H85" s="43"/>
      <c r="N85" s="73"/>
      <c r="O85" s="73"/>
      <c r="P85" s="73"/>
      <c r="Q85" s="73"/>
      <c r="R85" s="73"/>
    </row>
    <row r="86" spans="1:18" x14ac:dyDescent="0.25">
      <c r="A86" s="26"/>
      <c r="B86" s="88"/>
      <c r="C86" s="88"/>
      <c r="D86" s="88"/>
      <c r="E86" s="27"/>
      <c r="F86" s="28"/>
      <c r="G86" s="29"/>
      <c r="H86" s="43"/>
      <c r="N86" s="73"/>
      <c r="O86" s="73"/>
      <c r="P86" s="73"/>
      <c r="Q86" s="73"/>
      <c r="R86" s="73"/>
    </row>
    <row r="87" spans="1:18" ht="15" x14ac:dyDescent="0.25">
      <c r="A87" s="26"/>
      <c r="B87" s="88"/>
      <c r="C87" s="88"/>
      <c r="D87" s="88"/>
      <c r="E87" s="27"/>
      <c r="F87" s="61"/>
      <c r="G87" s="61"/>
      <c r="H87" s="62"/>
      <c r="N87" s="73"/>
      <c r="O87" s="73"/>
      <c r="P87" s="73"/>
      <c r="Q87" s="73"/>
      <c r="R87" s="73"/>
    </row>
    <row r="88" spans="1:18" ht="15" x14ac:dyDescent="0.25">
      <c r="A88" s="26"/>
      <c r="B88" s="88"/>
      <c r="C88" s="88"/>
      <c r="D88" s="88"/>
      <c r="E88" s="27"/>
      <c r="F88" s="61"/>
      <c r="G88" s="61"/>
      <c r="H88" s="62"/>
      <c r="N88" s="73"/>
      <c r="O88" s="73"/>
      <c r="P88" s="73"/>
      <c r="Q88" s="73"/>
      <c r="R88" s="73"/>
    </row>
    <row r="89" spans="1:18" ht="15" x14ac:dyDescent="0.25">
      <c r="A89" s="26"/>
      <c r="B89" s="88"/>
      <c r="C89" s="88"/>
      <c r="D89" s="88"/>
      <c r="E89" s="27"/>
      <c r="F89" s="61"/>
      <c r="G89" s="61"/>
      <c r="H89" s="62"/>
      <c r="N89" s="73"/>
      <c r="O89" s="73"/>
      <c r="P89" s="73"/>
      <c r="Q89" s="73"/>
      <c r="R89" s="73"/>
    </row>
    <row r="90" spans="1:18" ht="15" x14ac:dyDescent="0.25">
      <c r="A90" s="26"/>
      <c r="B90" s="88"/>
      <c r="C90" s="88"/>
      <c r="D90" s="88"/>
      <c r="E90" s="27"/>
      <c r="F90" s="61"/>
      <c r="G90" s="61"/>
      <c r="H90" s="62"/>
      <c r="N90" s="73"/>
      <c r="O90" s="73"/>
      <c r="P90" s="73"/>
      <c r="Q90" s="73"/>
      <c r="R90" s="73"/>
    </row>
    <row r="91" spans="1:18" ht="15" x14ac:dyDescent="0.25">
      <c r="A91" s="26"/>
      <c r="B91" s="88"/>
      <c r="C91" s="88"/>
      <c r="D91" s="88"/>
      <c r="E91" s="27"/>
      <c r="F91" s="61"/>
      <c r="G91" s="61"/>
      <c r="H91" s="62"/>
      <c r="N91" s="73"/>
      <c r="O91" s="73"/>
      <c r="P91" s="73"/>
      <c r="Q91" s="73"/>
      <c r="R91" s="73"/>
    </row>
    <row r="92" spans="1:18" x14ac:dyDescent="0.25">
      <c r="A92" s="26"/>
      <c r="B92" s="88"/>
      <c r="C92" s="88"/>
      <c r="D92" s="88"/>
      <c r="E92" s="30"/>
      <c r="F92" s="28"/>
      <c r="G92" s="51"/>
      <c r="H92" s="43"/>
      <c r="N92" s="73"/>
      <c r="O92" s="73"/>
      <c r="P92" s="73"/>
      <c r="Q92" s="73"/>
      <c r="R92" s="73"/>
    </row>
    <row r="93" spans="1:18" ht="15.75" customHeight="1" x14ac:dyDescent="0.25">
      <c r="A93" s="26"/>
      <c r="B93" s="88"/>
      <c r="C93" s="88"/>
      <c r="D93" s="88"/>
      <c r="E93" s="27"/>
      <c r="F93" s="28"/>
      <c r="G93" s="29"/>
      <c r="H93" s="43"/>
      <c r="N93" s="73"/>
      <c r="O93" s="73"/>
      <c r="P93" s="73"/>
      <c r="Q93" s="73"/>
      <c r="R93" s="73"/>
    </row>
    <row r="94" spans="1:18" ht="15.75" customHeight="1" x14ac:dyDescent="0.25">
      <c r="A94" s="26"/>
      <c r="B94" s="88"/>
      <c r="C94" s="88"/>
      <c r="D94" s="88"/>
      <c r="E94" s="30"/>
      <c r="F94" s="28"/>
      <c r="G94" s="51"/>
      <c r="H94" s="43"/>
      <c r="N94" s="74"/>
      <c r="O94" s="74"/>
      <c r="P94" s="74"/>
      <c r="Q94" s="74"/>
      <c r="R94" s="74"/>
    </row>
    <row r="95" spans="1:18" ht="15.75" customHeight="1" x14ac:dyDescent="0.25">
      <c r="A95" s="52"/>
      <c r="B95" s="106"/>
      <c r="C95" s="106"/>
      <c r="D95" s="106"/>
      <c r="E95" s="53" t="s">
        <v>5</v>
      </c>
      <c r="F95" s="54">
        <v>90.85</v>
      </c>
      <c r="G95" s="55">
        <v>0</v>
      </c>
      <c r="H95" s="56">
        <f>F95*G95</f>
        <v>0</v>
      </c>
      <c r="N95" s="74"/>
      <c r="O95" s="74"/>
      <c r="P95" s="74"/>
      <c r="Q95" s="74"/>
      <c r="R95" s="74"/>
    </row>
    <row r="96" spans="1:18" ht="15" x14ac:dyDescent="0.25">
      <c r="B96" s="33"/>
      <c r="C96" s="33"/>
      <c r="D96" s="33"/>
      <c r="E96" s="6"/>
      <c r="F96" s="33"/>
      <c r="G96" s="33"/>
      <c r="H96" s="42"/>
    </row>
    <row r="97" spans="1:14" ht="15.75" customHeight="1" x14ac:dyDescent="0.25">
      <c r="A97" s="26" t="s">
        <v>80</v>
      </c>
      <c r="B97" s="92" t="s">
        <v>86</v>
      </c>
      <c r="C97" s="92"/>
      <c r="D97" s="92"/>
      <c r="E97" s="30"/>
      <c r="F97" s="61"/>
      <c r="G97" s="61"/>
      <c r="H97" s="62"/>
    </row>
    <row r="98" spans="1:14" ht="15" customHeight="1" x14ac:dyDescent="0.25">
      <c r="A98" s="26"/>
      <c r="B98" s="92"/>
      <c r="C98" s="92"/>
      <c r="D98" s="92"/>
      <c r="E98" s="30"/>
      <c r="F98" s="61"/>
      <c r="G98" s="61"/>
      <c r="H98" s="62"/>
    </row>
    <row r="99" spans="1:14" ht="15" x14ac:dyDescent="0.25">
      <c r="A99" s="26"/>
      <c r="B99" s="92"/>
      <c r="C99" s="92"/>
      <c r="D99" s="92"/>
      <c r="E99" s="30"/>
      <c r="F99" s="61"/>
      <c r="G99" s="61"/>
      <c r="H99" s="62"/>
    </row>
    <row r="100" spans="1:14" ht="15" x14ac:dyDescent="0.25">
      <c r="A100" s="26"/>
      <c r="B100" s="92"/>
      <c r="C100" s="92"/>
      <c r="D100" s="92"/>
      <c r="E100" s="30"/>
      <c r="F100" s="61"/>
      <c r="G100" s="61"/>
      <c r="H100" s="62"/>
    </row>
    <row r="101" spans="1:14" ht="15" x14ac:dyDescent="0.25">
      <c r="A101" s="26"/>
      <c r="B101" s="92"/>
      <c r="C101" s="92"/>
      <c r="D101" s="92"/>
      <c r="E101" s="30"/>
      <c r="F101" s="61"/>
      <c r="G101" s="61"/>
      <c r="H101" s="62"/>
    </row>
    <row r="102" spans="1:14" ht="15.75" customHeight="1" x14ac:dyDescent="0.25">
      <c r="A102" s="26"/>
      <c r="B102" s="92"/>
      <c r="C102" s="92"/>
      <c r="D102" s="92"/>
      <c r="E102" s="30"/>
      <c r="F102" s="28"/>
      <c r="G102" s="51"/>
      <c r="H102" s="43"/>
    </row>
    <row r="103" spans="1:14" x14ac:dyDescent="0.25">
      <c r="A103" s="26"/>
      <c r="B103" s="92"/>
      <c r="C103" s="92"/>
      <c r="D103" s="92"/>
      <c r="E103" s="30"/>
      <c r="F103" s="28"/>
      <c r="G103" s="51"/>
      <c r="H103" s="43"/>
    </row>
    <row r="104" spans="1:14" x14ac:dyDescent="0.25">
      <c r="A104" s="26"/>
      <c r="B104" s="92"/>
      <c r="C104" s="92"/>
      <c r="D104" s="92"/>
      <c r="E104" s="30"/>
      <c r="F104" s="28"/>
      <c r="G104" s="51"/>
      <c r="H104" s="43"/>
    </row>
    <row r="105" spans="1:14" x14ac:dyDescent="0.25">
      <c r="A105" s="26"/>
      <c r="B105" s="92"/>
      <c r="C105" s="92"/>
      <c r="D105" s="92"/>
      <c r="E105" s="30"/>
      <c r="F105" s="28"/>
      <c r="G105" s="51"/>
      <c r="H105" s="43"/>
      <c r="N105" s="30"/>
    </row>
    <row r="106" spans="1:14" x14ac:dyDescent="0.25">
      <c r="A106" s="26"/>
      <c r="B106" s="92"/>
      <c r="C106" s="92"/>
      <c r="D106" s="92"/>
      <c r="E106" s="30"/>
      <c r="F106" s="28"/>
      <c r="G106" s="51"/>
      <c r="H106" s="43"/>
      <c r="N106" s="31"/>
    </row>
    <row r="107" spans="1:14" x14ac:dyDescent="0.25">
      <c r="A107" s="26"/>
      <c r="B107" s="92"/>
      <c r="C107" s="92"/>
      <c r="D107" s="92"/>
      <c r="E107" s="30"/>
      <c r="F107" s="28"/>
      <c r="G107" s="51"/>
      <c r="H107" s="43"/>
    </row>
    <row r="108" spans="1:14" x14ac:dyDescent="0.25">
      <c r="A108" s="26"/>
      <c r="B108" s="92"/>
      <c r="C108" s="92"/>
      <c r="D108" s="92"/>
      <c r="E108" s="30"/>
      <c r="F108" s="28"/>
      <c r="G108" s="51"/>
      <c r="H108" s="43"/>
    </row>
    <row r="109" spans="1:14" x14ac:dyDescent="0.25">
      <c r="A109" s="26"/>
      <c r="B109" s="92"/>
      <c r="C109" s="92"/>
      <c r="D109" s="92"/>
      <c r="E109" s="30"/>
      <c r="F109" s="28"/>
      <c r="G109" s="51"/>
      <c r="H109" s="43"/>
    </row>
    <row r="110" spans="1:14" x14ac:dyDescent="0.25">
      <c r="A110" s="26"/>
      <c r="B110" s="92"/>
      <c r="C110" s="92"/>
      <c r="D110" s="92"/>
      <c r="E110" s="27"/>
      <c r="F110" s="28"/>
      <c r="G110" s="29"/>
      <c r="H110" s="43"/>
    </row>
    <row r="111" spans="1:14" s="30" customFormat="1" ht="20.45" customHeight="1" x14ac:dyDescent="0.25">
      <c r="A111" s="52"/>
      <c r="B111" s="93"/>
      <c r="C111" s="93"/>
      <c r="D111" s="93"/>
      <c r="E111" s="53" t="s">
        <v>23</v>
      </c>
      <c r="F111" s="54">
        <v>360</v>
      </c>
      <c r="G111" s="55">
        <v>0</v>
      </c>
      <c r="H111" s="56">
        <f t="shared" ref="H111" si="2">F111*G111</f>
        <v>0</v>
      </c>
    </row>
    <row r="112" spans="1:14" s="30" customFormat="1" ht="15.75" customHeight="1" x14ac:dyDescent="0.25">
      <c r="A112" s="26"/>
      <c r="B112" s="71"/>
      <c r="C112" s="71"/>
      <c r="D112" s="71"/>
      <c r="E112" s="6"/>
      <c r="F112" s="5"/>
      <c r="G112" s="17"/>
      <c r="H112" s="39"/>
    </row>
    <row r="113" spans="1:15" s="30" customFormat="1" ht="15.75" customHeight="1" x14ac:dyDescent="0.25">
      <c r="A113" s="12" t="s">
        <v>85</v>
      </c>
      <c r="B113" s="92" t="s">
        <v>90</v>
      </c>
      <c r="C113" s="92"/>
      <c r="D113" s="92"/>
      <c r="E113" s="6"/>
      <c r="F113" s="5"/>
      <c r="G113" s="17"/>
      <c r="H113" s="39"/>
    </row>
    <row r="114" spans="1:15" s="30" customFormat="1" ht="15.75" customHeight="1" x14ac:dyDescent="0.25">
      <c r="A114" s="26"/>
      <c r="B114" s="92"/>
      <c r="C114" s="92"/>
      <c r="D114" s="92"/>
      <c r="E114" s="6"/>
      <c r="F114" s="5"/>
      <c r="G114" s="17"/>
      <c r="H114" s="39"/>
      <c r="K114" s="72"/>
      <c r="L114" s="72"/>
      <c r="M114" s="72"/>
      <c r="N114" s="72"/>
      <c r="O114" s="72"/>
    </row>
    <row r="115" spans="1:15" s="30" customFormat="1" ht="15.75" customHeight="1" x14ac:dyDescent="0.25">
      <c r="A115" s="26"/>
      <c r="B115" s="92"/>
      <c r="C115" s="92"/>
      <c r="D115" s="92"/>
      <c r="E115" s="6"/>
      <c r="F115" s="5"/>
      <c r="G115" s="17"/>
      <c r="H115" s="39"/>
      <c r="K115" s="72"/>
      <c r="L115" s="72"/>
      <c r="M115" s="72"/>
      <c r="N115" s="72"/>
      <c r="O115" s="72"/>
    </row>
    <row r="116" spans="1:15" s="30" customFormat="1" ht="15.75" customHeight="1" x14ac:dyDescent="0.25">
      <c r="A116" s="26"/>
      <c r="B116" s="92"/>
      <c r="C116" s="92"/>
      <c r="D116" s="92"/>
      <c r="E116" s="6"/>
      <c r="F116" s="5"/>
      <c r="G116" s="17"/>
      <c r="H116" s="39"/>
      <c r="K116" s="72"/>
      <c r="L116" s="72"/>
      <c r="M116" s="72"/>
      <c r="N116" s="72"/>
      <c r="O116" s="72"/>
    </row>
    <row r="117" spans="1:15" s="30" customFormat="1" ht="15.75" customHeight="1" x14ac:dyDescent="0.25">
      <c r="A117" s="26"/>
      <c r="B117" s="92"/>
      <c r="C117" s="92"/>
      <c r="D117" s="92"/>
      <c r="E117" s="6"/>
      <c r="F117" s="5"/>
      <c r="G117" s="17"/>
      <c r="H117" s="39"/>
      <c r="K117" s="72"/>
      <c r="L117" s="72"/>
      <c r="M117" s="72"/>
      <c r="N117" s="72"/>
      <c r="O117" s="72"/>
    </row>
    <row r="118" spans="1:15" s="30" customFormat="1" ht="15.75" customHeight="1" x14ac:dyDescent="0.25">
      <c r="A118" s="26"/>
      <c r="B118" s="92"/>
      <c r="C118" s="92"/>
      <c r="D118" s="92"/>
      <c r="E118" s="6"/>
      <c r="F118" s="5"/>
      <c r="G118" s="17"/>
      <c r="H118" s="39"/>
      <c r="K118" s="72"/>
      <c r="L118" s="72"/>
      <c r="M118" s="72"/>
      <c r="N118" s="72"/>
      <c r="O118" s="72"/>
    </row>
    <row r="119" spans="1:15" s="30" customFormat="1" ht="15.75" customHeight="1" x14ac:dyDescent="0.25">
      <c r="A119" s="26"/>
      <c r="B119" s="92"/>
      <c r="C119" s="92"/>
      <c r="D119" s="92"/>
      <c r="E119" s="6"/>
      <c r="F119" s="5"/>
      <c r="G119" s="17"/>
      <c r="H119" s="39"/>
      <c r="K119" s="72"/>
      <c r="L119" s="72"/>
      <c r="M119" s="72"/>
      <c r="N119" s="72"/>
      <c r="O119" s="72"/>
    </row>
    <row r="120" spans="1:15" s="30" customFormat="1" ht="15.75" customHeight="1" x14ac:dyDescent="0.25">
      <c r="A120" s="26"/>
      <c r="B120" s="92"/>
      <c r="C120" s="92"/>
      <c r="D120" s="92"/>
      <c r="E120" s="6"/>
      <c r="F120" s="5"/>
      <c r="G120" s="17"/>
      <c r="H120" s="39"/>
      <c r="K120" s="72"/>
      <c r="L120" s="72"/>
      <c r="M120" s="72"/>
      <c r="N120" s="72"/>
      <c r="O120" s="72"/>
    </row>
    <row r="121" spans="1:15" s="30" customFormat="1" ht="15.75" customHeight="1" x14ac:dyDescent="0.25">
      <c r="A121" s="26"/>
      <c r="B121" s="92"/>
      <c r="C121" s="92"/>
      <c r="D121" s="92"/>
      <c r="E121" s="6"/>
      <c r="F121" s="5"/>
      <c r="G121" s="17"/>
      <c r="H121" s="39"/>
      <c r="K121" s="72"/>
      <c r="L121" s="72"/>
      <c r="M121" s="72"/>
      <c r="N121" s="72"/>
      <c r="O121" s="72"/>
    </row>
    <row r="122" spans="1:15" s="30" customFormat="1" ht="15.75" customHeight="1" x14ac:dyDescent="0.25">
      <c r="A122" s="26"/>
      <c r="B122" s="92"/>
      <c r="C122" s="92"/>
      <c r="D122" s="92"/>
      <c r="E122" s="6"/>
      <c r="F122" s="5"/>
      <c r="G122" s="17"/>
      <c r="H122" s="39"/>
      <c r="K122" s="72"/>
      <c r="L122" s="72"/>
      <c r="M122" s="72"/>
      <c r="N122" s="72"/>
      <c r="O122" s="72"/>
    </row>
    <row r="123" spans="1:15" s="30" customFormat="1" ht="15.75" customHeight="1" x14ac:dyDescent="0.25">
      <c r="A123" s="26"/>
      <c r="B123" s="92"/>
      <c r="C123" s="92"/>
      <c r="D123" s="92"/>
      <c r="E123" s="6"/>
      <c r="F123" s="5"/>
      <c r="G123" s="17"/>
      <c r="H123" s="39"/>
      <c r="K123" s="72"/>
      <c r="L123" s="72"/>
      <c r="M123" s="72"/>
      <c r="N123" s="72"/>
      <c r="O123" s="72"/>
    </row>
    <row r="124" spans="1:15" s="30" customFormat="1" ht="15.75" customHeight="1" x14ac:dyDescent="0.25">
      <c r="A124" s="26"/>
      <c r="B124" s="92"/>
      <c r="C124" s="92"/>
      <c r="D124" s="92"/>
      <c r="E124" s="6"/>
      <c r="F124" s="5"/>
      <c r="G124" s="17"/>
      <c r="H124" s="39"/>
    </row>
    <row r="125" spans="1:15" s="30" customFormat="1" ht="15.75" customHeight="1" x14ac:dyDescent="0.25">
      <c r="A125" s="26"/>
      <c r="B125" s="92"/>
      <c r="C125" s="92"/>
      <c r="D125" s="92"/>
      <c r="E125" s="6"/>
      <c r="F125" s="5"/>
      <c r="G125" s="17"/>
      <c r="H125" s="39"/>
    </row>
    <row r="126" spans="1:15" s="30" customFormat="1" ht="15.75" customHeight="1" x14ac:dyDescent="0.25">
      <c r="A126" s="26"/>
      <c r="B126" s="92"/>
      <c r="C126" s="92"/>
      <c r="D126" s="92"/>
      <c r="E126" s="6"/>
      <c r="F126" s="5"/>
      <c r="G126" s="17"/>
      <c r="H126" s="39"/>
    </row>
    <row r="127" spans="1:15" s="30" customFormat="1" ht="15.75" customHeight="1" x14ac:dyDescent="0.25">
      <c r="A127" s="26"/>
      <c r="B127" s="92"/>
      <c r="C127" s="92"/>
      <c r="D127" s="92"/>
      <c r="E127" s="6"/>
      <c r="F127" s="5"/>
      <c r="G127" s="17"/>
      <c r="H127" s="39"/>
    </row>
    <row r="128" spans="1:15" s="30" customFormat="1" ht="15.75" customHeight="1" x14ac:dyDescent="0.25">
      <c r="A128" s="26"/>
      <c r="B128" s="92"/>
      <c r="C128" s="92"/>
      <c r="D128" s="92"/>
      <c r="E128" s="6"/>
      <c r="F128" s="5"/>
      <c r="G128" s="17"/>
      <c r="H128" s="39"/>
    </row>
    <row r="129" spans="1:14" s="30" customFormat="1" ht="15.75" customHeight="1" x14ac:dyDescent="0.25">
      <c r="A129" s="26"/>
      <c r="B129" s="92"/>
      <c r="C129" s="92"/>
      <c r="D129" s="92"/>
      <c r="E129" s="6"/>
      <c r="F129" s="5"/>
      <c r="G129" s="17"/>
      <c r="H129" s="39"/>
    </row>
    <row r="130" spans="1:14" s="30" customFormat="1" ht="15.75" customHeight="1" thickBot="1" x14ac:dyDescent="0.3">
      <c r="A130" s="26"/>
      <c r="B130" s="92"/>
      <c r="C130" s="92"/>
      <c r="D130" s="92"/>
      <c r="E130" s="6" t="s">
        <v>23</v>
      </c>
      <c r="F130" s="5">
        <v>885</v>
      </c>
      <c r="G130" s="17">
        <v>0</v>
      </c>
      <c r="H130" s="39">
        <f t="shared" ref="H130" si="3">F130*G130</f>
        <v>0</v>
      </c>
    </row>
    <row r="131" spans="1:14" ht="20.25" thickTop="1" thickBot="1" x14ac:dyDescent="0.35">
      <c r="B131" s="94" t="s">
        <v>29</v>
      </c>
      <c r="C131" s="94"/>
      <c r="D131" s="94"/>
      <c r="E131" s="94"/>
      <c r="F131" s="94"/>
      <c r="G131" s="8" t="s">
        <v>6</v>
      </c>
      <c r="H131" s="40">
        <f>SUM(H130,H111,H95,H79,H62,H53,H41)</f>
        <v>0</v>
      </c>
    </row>
    <row r="132" spans="1:14" ht="19.5" thickTop="1" x14ac:dyDescent="0.3">
      <c r="B132" s="68"/>
      <c r="C132" s="68"/>
      <c r="D132" s="68"/>
      <c r="E132" s="68"/>
      <c r="F132" s="68"/>
      <c r="G132" s="16"/>
      <c r="H132" s="41"/>
    </row>
    <row r="133" spans="1:14" ht="15" x14ac:dyDescent="0.25">
      <c r="E133" s="14" t="s">
        <v>0</v>
      </c>
      <c r="F133" s="15" t="s">
        <v>1</v>
      </c>
      <c r="G133" s="15" t="s">
        <v>2</v>
      </c>
      <c r="H133" s="47" t="s">
        <v>20</v>
      </c>
    </row>
    <row r="134" spans="1:14" ht="18.75" x14ac:dyDescent="0.3">
      <c r="A134" s="89" t="s">
        <v>42</v>
      </c>
      <c r="B134" s="89"/>
      <c r="C134" s="89"/>
      <c r="D134" s="89"/>
      <c r="E134" s="89"/>
      <c r="F134" s="89"/>
      <c r="G134" s="89"/>
      <c r="H134" s="89"/>
    </row>
    <row r="135" spans="1:14" ht="15.75" customHeight="1" x14ac:dyDescent="0.25">
      <c r="A135" s="26" t="s">
        <v>24</v>
      </c>
      <c r="B135" s="90" t="s">
        <v>74</v>
      </c>
      <c r="C135" s="90"/>
      <c r="D135" s="90"/>
      <c r="E135" s="27"/>
      <c r="F135" s="28"/>
      <c r="G135" s="51"/>
      <c r="H135" s="43"/>
    </row>
    <row r="136" spans="1:14" x14ac:dyDescent="0.25">
      <c r="A136" s="26"/>
      <c r="B136" s="90"/>
      <c r="C136" s="90"/>
      <c r="D136" s="90"/>
      <c r="E136" s="27"/>
      <c r="F136" s="28"/>
      <c r="G136" s="51"/>
      <c r="H136" s="43"/>
      <c r="L136" s="3"/>
      <c r="M136" s="3"/>
      <c r="N136" s="3"/>
    </row>
    <row r="137" spans="1:14" x14ac:dyDescent="0.25">
      <c r="A137" s="26"/>
      <c r="B137" s="90"/>
      <c r="C137" s="90"/>
      <c r="D137" s="90"/>
      <c r="E137" s="27"/>
      <c r="F137" s="28"/>
      <c r="G137" s="51"/>
      <c r="H137" s="43"/>
      <c r="L137" s="3"/>
      <c r="M137" s="3"/>
      <c r="N137" s="3"/>
    </row>
    <row r="138" spans="1:14" x14ac:dyDescent="0.25">
      <c r="A138" s="26"/>
      <c r="B138" s="90"/>
      <c r="C138" s="90"/>
      <c r="D138" s="90"/>
      <c r="E138" s="30"/>
      <c r="F138" s="28"/>
      <c r="G138" s="51"/>
      <c r="H138" s="43"/>
      <c r="L138" s="3"/>
      <c r="M138" s="3"/>
      <c r="N138" s="3"/>
    </row>
    <row r="139" spans="1:14" x14ac:dyDescent="0.25">
      <c r="A139" s="26"/>
      <c r="B139" s="90"/>
      <c r="C139" s="90"/>
      <c r="D139" s="90"/>
      <c r="E139" s="27"/>
      <c r="F139" s="28"/>
      <c r="G139" s="51"/>
      <c r="H139" s="43"/>
      <c r="L139" s="3"/>
      <c r="M139" s="3"/>
      <c r="N139" s="3"/>
    </row>
    <row r="140" spans="1:14" x14ac:dyDescent="0.25">
      <c r="A140" s="26"/>
      <c r="B140" s="90"/>
      <c r="C140" s="90"/>
      <c r="D140" s="90"/>
      <c r="E140" s="27"/>
      <c r="F140" s="28"/>
      <c r="G140" s="51"/>
      <c r="H140" s="43"/>
      <c r="L140" s="3"/>
      <c r="M140" s="3"/>
      <c r="N140" s="3"/>
    </row>
    <row r="141" spans="1:14" x14ac:dyDescent="0.25">
      <c r="A141" s="26"/>
      <c r="B141" s="90"/>
      <c r="C141" s="90"/>
      <c r="D141" s="90"/>
      <c r="E141" s="30"/>
      <c r="F141" s="28"/>
      <c r="G141" s="51"/>
      <c r="H141" s="43"/>
      <c r="L141" s="3"/>
      <c r="M141" s="3"/>
      <c r="N141" s="3"/>
    </row>
    <row r="142" spans="1:14" x14ac:dyDescent="0.25">
      <c r="A142" s="26"/>
      <c r="B142" s="90"/>
      <c r="C142" s="90"/>
      <c r="D142" s="90"/>
      <c r="E142" s="27"/>
      <c r="F142" s="28"/>
      <c r="G142" s="29"/>
      <c r="H142" s="43"/>
      <c r="L142" s="3"/>
      <c r="M142" s="3"/>
      <c r="N142" s="3"/>
    </row>
    <row r="143" spans="1:14" ht="17.25" x14ac:dyDescent="0.25">
      <c r="A143" s="52"/>
      <c r="B143" s="91"/>
      <c r="C143" s="91"/>
      <c r="D143" s="91"/>
      <c r="E143" s="53" t="s">
        <v>5</v>
      </c>
      <c r="F143" s="54">
        <v>19.5</v>
      </c>
      <c r="G143" s="55">
        <v>0</v>
      </c>
      <c r="H143" s="56">
        <f>F143*G143</f>
        <v>0</v>
      </c>
      <c r="L143" s="3"/>
      <c r="M143" s="3"/>
      <c r="N143" s="3"/>
    </row>
    <row r="144" spans="1:14" x14ac:dyDescent="0.25">
      <c r="L144" s="3"/>
      <c r="M144" s="3"/>
      <c r="N144" s="3"/>
    </row>
    <row r="145" spans="1:14" ht="15.75" customHeight="1" x14ac:dyDescent="0.25">
      <c r="A145" s="26" t="s">
        <v>25</v>
      </c>
      <c r="B145" s="90" t="s">
        <v>77</v>
      </c>
      <c r="C145" s="90"/>
      <c r="D145" s="90"/>
      <c r="E145" s="27"/>
      <c r="F145" s="28"/>
      <c r="G145" s="51"/>
      <c r="H145" s="43"/>
      <c r="L145" s="3"/>
      <c r="M145" s="3"/>
      <c r="N145" s="3"/>
    </row>
    <row r="146" spans="1:14" x14ac:dyDescent="0.25">
      <c r="A146" s="26"/>
      <c r="B146" s="90"/>
      <c r="C146" s="90"/>
      <c r="D146" s="90"/>
      <c r="E146" s="27"/>
      <c r="F146" s="28"/>
      <c r="G146" s="51"/>
      <c r="H146" s="43"/>
      <c r="L146" s="3"/>
      <c r="M146" s="3"/>
      <c r="N146" s="3"/>
    </row>
    <row r="147" spans="1:14" x14ac:dyDescent="0.25">
      <c r="A147" s="26"/>
      <c r="B147" s="90"/>
      <c r="C147" s="90"/>
      <c r="D147" s="90"/>
      <c r="E147" s="27"/>
      <c r="F147" s="28"/>
      <c r="G147" s="51"/>
      <c r="H147" s="43"/>
      <c r="L147" s="3"/>
      <c r="M147" s="3"/>
      <c r="N147" s="3"/>
    </row>
    <row r="148" spans="1:14" x14ac:dyDescent="0.25">
      <c r="A148" s="26"/>
      <c r="B148" s="90"/>
      <c r="C148" s="90"/>
      <c r="D148" s="90"/>
      <c r="E148" s="27"/>
      <c r="F148" s="28"/>
      <c r="G148" s="51"/>
      <c r="H148" s="43"/>
      <c r="L148" s="3"/>
      <c r="M148" s="3"/>
      <c r="N148" s="3"/>
    </row>
    <row r="149" spans="1:14" x14ac:dyDescent="0.25">
      <c r="A149" s="26"/>
      <c r="B149" s="90"/>
      <c r="C149" s="90"/>
      <c r="D149" s="90"/>
      <c r="E149" s="30"/>
      <c r="F149" s="28"/>
      <c r="G149" s="51"/>
      <c r="H149" s="43"/>
      <c r="L149" s="3"/>
      <c r="M149" s="3"/>
      <c r="N149" s="3"/>
    </row>
    <row r="150" spans="1:14" x14ac:dyDescent="0.25">
      <c r="A150" s="26"/>
      <c r="B150" s="90"/>
      <c r="C150" s="90"/>
      <c r="D150" s="90"/>
      <c r="E150" s="27"/>
      <c r="F150" s="28"/>
      <c r="G150" s="29"/>
      <c r="H150" s="43"/>
      <c r="L150" s="3"/>
      <c r="M150" s="3"/>
      <c r="N150" s="3"/>
    </row>
    <row r="151" spans="1:14" x14ac:dyDescent="0.25">
      <c r="A151" s="26"/>
      <c r="B151" s="90"/>
      <c r="C151" s="90"/>
      <c r="D151" s="90"/>
      <c r="E151" s="27"/>
      <c r="F151" s="28"/>
      <c r="G151" s="29"/>
      <c r="H151" s="43"/>
      <c r="L151" s="3"/>
      <c r="M151" s="3"/>
      <c r="N151" s="3"/>
    </row>
    <row r="152" spans="1:14" x14ac:dyDescent="0.25">
      <c r="A152" s="26"/>
      <c r="B152" s="90"/>
      <c r="C152" s="90"/>
      <c r="D152" s="90"/>
      <c r="E152" s="27"/>
      <c r="F152" s="28"/>
      <c r="G152" s="29"/>
      <c r="H152" s="43"/>
      <c r="L152" s="3"/>
      <c r="M152" s="3"/>
      <c r="N152" s="3"/>
    </row>
    <row r="153" spans="1:14" x14ac:dyDescent="0.25">
      <c r="A153" s="26"/>
      <c r="B153" s="90"/>
      <c r="C153" s="90"/>
      <c r="D153" s="90"/>
      <c r="E153" s="27"/>
      <c r="F153" s="28"/>
      <c r="G153" s="29"/>
      <c r="H153" s="43"/>
      <c r="L153" s="3"/>
      <c r="M153" s="3"/>
      <c r="N153" s="3"/>
    </row>
    <row r="154" spans="1:14" x14ac:dyDescent="0.25">
      <c r="A154" s="26"/>
      <c r="B154" s="90"/>
      <c r="C154" s="90"/>
      <c r="D154" s="90"/>
      <c r="E154" s="30"/>
      <c r="F154" s="28"/>
      <c r="G154" s="51"/>
      <c r="H154" s="43"/>
      <c r="L154" s="3"/>
      <c r="M154" s="3"/>
      <c r="N154" s="3"/>
    </row>
    <row r="155" spans="1:14" x14ac:dyDescent="0.25">
      <c r="A155" s="26"/>
      <c r="B155" s="90"/>
      <c r="C155" s="90"/>
      <c r="D155" s="90"/>
      <c r="E155" s="27"/>
      <c r="F155" s="28"/>
      <c r="G155" s="29"/>
      <c r="H155" s="43"/>
      <c r="L155" s="3"/>
      <c r="M155" s="3"/>
      <c r="N155" s="3"/>
    </row>
    <row r="156" spans="1:14" x14ac:dyDescent="0.25">
      <c r="A156" s="26"/>
      <c r="B156" s="90"/>
      <c r="C156" s="90"/>
      <c r="D156" s="90"/>
      <c r="E156" s="27"/>
      <c r="F156" s="28"/>
      <c r="G156" s="29"/>
      <c r="H156" s="43"/>
      <c r="L156" s="3"/>
      <c r="M156" s="3"/>
      <c r="N156" s="3"/>
    </row>
    <row r="157" spans="1:14" ht="21" customHeight="1" x14ac:dyDescent="0.25">
      <c r="A157" s="52"/>
      <c r="B157" s="91"/>
      <c r="C157" s="91"/>
      <c r="D157" s="91"/>
      <c r="E157" s="53" t="s">
        <v>5</v>
      </c>
      <c r="F157" s="54">
        <v>26</v>
      </c>
      <c r="G157" s="55">
        <v>0</v>
      </c>
      <c r="H157" s="56">
        <f>F157*G157</f>
        <v>0</v>
      </c>
      <c r="L157" s="3"/>
      <c r="M157" s="3"/>
      <c r="N157" s="3"/>
    </row>
    <row r="158" spans="1:14" x14ac:dyDescent="0.25">
      <c r="B158" s="48"/>
      <c r="C158" s="48"/>
      <c r="D158" s="48"/>
      <c r="E158" s="6"/>
      <c r="G158" s="17"/>
      <c r="L158" s="3"/>
      <c r="M158" s="3"/>
      <c r="N158" s="3"/>
    </row>
    <row r="159" spans="1:14" ht="15.75" customHeight="1" x14ac:dyDescent="0.25">
      <c r="A159" s="26" t="s">
        <v>47</v>
      </c>
      <c r="B159" s="90" t="s">
        <v>52</v>
      </c>
      <c r="C159" s="90"/>
      <c r="D159" s="90"/>
      <c r="E159" s="27"/>
      <c r="F159" s="28"/>
      <c r="G159" s="29"/>
      <c r="H159" s="43"/>
      <c r="L159" s="3"/>
      <c r="M159" s="3"/>
      <c r="N159" s="3"/>
    </row>
    <row r="160" spans="1:14" x14ac:dyDescent="0.25">
      <c r="A160" s="26"/>
      <c r="B160" s="90"/>
      <c r="C160" s="90"/>
      <c r="D160" s="90"/>
      <c r="E160" s="27"/>
      <c r="F160" s="28"/>
      <c r="G160" s="29"/>
      <c r="H160" s="43"/>
      <c r="L160" s="3"/>
      <c r="M160" s="3"/>
      <c r="N160" s="3"/>
    </row>
    <row r="161" spans="1:14" x14ac:dyDescent="0.25">
      <c r="A161" s="26"/>
      <c r="B161" s="90"/>
      <c r="C161" s="90"/>
      <c r="D161" s="90"/>
      <c r="E161" s="27"/>
      <c r="F161" s="28"/>
      <c r="G161" s="29"/>
      <c r="H161" s="43"/>
      <c r="L161" s="3"/>
      <c r="M161" s="3"/>
      <c r="N161" s="3"/>
    </row>
    <row r="162" spans="1:14" x14ac:dyDescent="0.25">
      <c r="A162" s="26"/>
      <c r="B162" s="90"/>
      <c r="C162" s="90"/>
      <c r="D162" s="90"/>
      <c r="E162" s="27"/>
      <c r="F162" s="28"/>
      <c r="G162" s="29"/>
      <c r="H162" s="43"/>
      <c r="L162" s="3"/>
      <c r="M162" s="3"/>
      <c r="N162" s="3"/>
    </row>
    <row r="163" spans="1:14" x14ac:dyDescent="0.25">
      <c r="A163" s="26"/>
      <c r="B163" s="90"/>
      <c r="C163" s="90"/>
      <c r="D163" s="90"/>
      <c r="E163" s="27"/>
      <c r="F163" s="28"/>
      <c r="G163" s="29"/>
      <c r="H163" s="43"/>
      <c r="L163" s="3"/>
      <c r="M163" s="3"/>
      <c r="N163" s="3"/>
    </row>
    <row r="164" spans="1:14" x14ac:dyDescent="0.25">
      <c r="A164" s="26"/>
      <c r="B164" s="90"/>
      <c r="C164" s="90"/>
      <c r="D164" s="90"/>
      <c r="E164" s="27"/>
      <c r="F164" s="28"/>
      <c r="G164" s="29"/>
      <c r="H164" s="43"/>
      <c r="L164" s="3"/>
      <c r="M164" s="3"/>
      <c r="N164" s="3"/>
    </row>
    <row r="165" spans="1:14" x14ac:dyDescent="0.25">
      <c r="A165" s="26"/>
      <c r="B165" s="90"/>
      <c r="C165" s="90"/>
      <c r="D165" s="90"/>
      <c r="E165" s="27"/>
      <c r="F165" s="28"/>
      <c r="G165" s="29"/>
      <c r="H165" s="43"/>
      <c r="L165" s="3"/>
      <c r="M165" s="3"/>
      <c r="N165" s="3"/>
    </row>
    <row r="166" spans="1:14" x14ac:dyDescent="0.25">
      <c r="A166" s="26"/>
      <c r="B166" s="90"/>
      <c r="C166" s="90"/>
      <c r="D166" s="90"/>
      <c r="E166" s="27"/>
      <c r="F166" s="28"/>
      <c r="G166" s="29"/>
      <c r="H166" s="43"/>
      <c r="L166" s="3"/>
      <c r="M166" s="3"/>
      <c r="N166" s="3"/>
    </row>
    <row r="167" spans="1:14" x14ac:dyDescent="0.25">
      <c r="A167" s="26"/>
      <c r="B167" s="90"/>
      <c r="C167" s="90"/>
      <c r="D167" s="90"/>
      <c r="E167" s="27"/>
      <c r="F167" s="28"/>
      <c r="G167" s="29"/>
      <c r="H167" s="43"/>
      <c r="L167" s="3"/>
      <c r="M167" s="3"/>
      <c r="N167" s="3"/>
    </row>
    <row r="168" spans="1:14" x14ac:dyDescent="0.25">
      <c r="A168" s="26"/>
      <c r="B168" s="90"/>
      <c r="C168" s="90"/>
      <c r="D168" s="90"/>
      <c r="E168" s="27"/>
      <c r="F168" s="28"/>
      <c r="G168" s="29"/>
      <c r="H168" s="43"/>
      <c r="L168" s="3"/>
      <c r="M168" s="3"/>
      <c r="N168" s="3"/>
    </row>
    <row r="169" spans="1:14" ht="15" customHeight="1" x14ac:dyDescent="0.25">
      <c r="A169" s="52"/>
      <c r="B169" s="91"/>
      <c r="C169" s="91"/>
      <c r="D169" s="91"/>
      <c r="E169" s="53" t="s">
        <v>5</v>
      </c>
      <c r="F169" s="54">
        <v>1.5</v>
      </c>
      <c r="G169" s="55">
        <v>0</v>
      </c>
      <c r="H169" s="56">
        <f>F169*G169</f>
        <v>0</v>
      </c>
      <c r="L169" s="3"/>
      <c r="M169" s="3"/>
      <c r="N169" s="3"/>
    </row>
    <row r="170" spans="1:14" x14ac:dyDescent="0.25">
      <c r="B170" s="3"/>
      <c r="C170" s="3"/>
      <c r="D170" s="3"/>
      <c r="E170" s="6"/>
      <c r="G170" s="17"/>
      <c r="L170" s="3"/>
      <c r="M170" s="3"/>
      <c r="N170" s="3"/>
    </row>
    <row r="171" spans="1:14" ht="15.75" customHeight="1" x14ac:dyDescent="0.25">
      <c r="A171" s="26" t="s">
        <v>53</v>
      </c>
      <c r="B171" s="90" t="s">
        <v>54</v>
      </c>
      <c r="C171" s="90"/>
      <c r="D171" s="90"/>
      <c r="E171" s="27"/>
      <c r="F171" s="28"/>
      <c r="G171" s="29"/>
      <c r="H171" s="43"/>
      <c r="L171" s="3"/>
      <c r="M171" s="3"/>
      <c r="N171" s="3"/>
    </row>
    <row r="172" spans="1:14" x14ac:dyDescent="0.25">
      <c r="A172" s="26"/>
      <c r="B172" s="90"/>
      <c r="C172" s="90"/>
      <c r="D172" s="90"/>
      <c r="E172" s="27"/>
      <c r="F172" s="28"/>
      <c r="G172" s="29"/>
      <c r="H172" s="43"/>
      <c r="L172" s="3"/>
      <c r="M172" s="3"/>
      <c r="N172" s="3"/>
    </row>
    <row r="173" spans="1:14" x14ac:dyDescent="0.25">
      <c r="A173" s="26"/>
      <c r="B173" s="90"/>
      <c r="C173" s="90"/>
      <c r="D173" s="90"/>
      <c r="E173" s="27"/>
      <c r="F173" s="28"/>
      <c r="G173" s="29"/>
      <c r="H173" s="43"/>
      <c r="L173" s="3"/>
      <c r="M173" s="3"/>
      <c r="N173" s="3"/>
    </row>
    <row r="174" spans="1:14" x14ac:dyDescent="0.25">
      <c r="A174" s="26"/>
      <c r="B174" s="90"/>
      <c r="C174" s="90"/>
      <c r="D174" s="90"/>
      <c r="E174" s="27"/>
      <c r="F174" s="28"/>
      <c r="G174" s="29"/>
      <c r="H174" s="43"/>
      <c r="L174" s="3"/>
      <c r="M174" s="3"/>
      <c r="N174" s="3"/>
    </row>
    <row r="175" spans="1:14" x14ac:dyDescent="0.25">
      <c r="A175" s="26"/>
      <c r="B175" s="90"/>
      <c r="C175" s="90"/>
      <c r="D175" s="90"/>
      <c r="E175" s="27"/>
      <c r="F175" s="28"/>
      <c r="G175" s="29"/>
      <c r="H175" s="43"/>
      <c r="L175" s="3"/>
      <c r="M175" s="3"/>
      <c r="N175" s="3"/>
    </row>
    <row r="176" spans="1:14" x14ac:dyDescent="0.25">
      <c r="A176" s="26"/>
      <c r="B176" s="90"/>
      <c r="C176" s="90"/>
      <c r="D176" s="90"/>
      <c r="E176" s="27"/>
      <c r="F176" s="28"/>
      <c r="G176" s="29"/>
      <c r="H176" s="43"/>
      <c r="L176" s="3"/>
      <c r="M176" s="3"/>
      <c r="N176" s="3"/>
    </row>
    <row r="177" spans="1:14" x14ac:dyDescent="0.25">
      <c r="A177" s="26"/>
      <c r="B177" s="90"/>
      <c r="C177" s="90"/>
      <c r="D177" s="90"/>
      <c r="E177" s="27"/>
      <c r="F177" s="28"/>
      <c r="G177" s="29"/>
      <c r="H177" s="43"/>
      <c r="L177" s="3"/>
      <c r="M177" s="3"/>
      <c r="N177" s="3"/>
    </row>
    <row r="178" spans="1:14" x14ac:dyDescent="0.25">
      <c r="A178" s="26"/>
      <c r="B178" s="90"/>
      <c r="C178" s="90"/>
      <c r="D178" s="90"/>
      <c r="E178" s="27"/>
      <c r="F178" s="28"/>
      <c r="G178" s="29"/>
      <c r="H178" s="43"/>
      <c r="L178" s="3"/>
      <c r="M178" s="3"/>
      <c r="N178" s="3"/>
    </row>
    <row r="179" spans="1:14" ht="17.25" x14ac:dyDescent="0.25">
      <c r="A179" s="52"/>
      <c r="B179" s="91"/>
      <c r="C179" s="91"/>
      <c r="D179" s="91"/>
      <c r="E179" s="53" t="s">
        <v>5</v>
      </c>
      <c r="F179" s="54">
        <v>1</v>
      </c>
      <c r="G179" s="55">
        <v>0</v>
      </c>
      <c r="H179" s="56">
        <f>F179*G179</f>
        <v>0</v>
      </c>
      <c r="L179" s="3"/>
      <c r="M179" s="3"/>
      <c r="N179" s="3"/>
    </row>
    <row r="180" spans="1:14" x14ac:dyDescent="0.25">
      <c r="B180" s="48"/>
      <c r="C180" s="48"/>
      <c r="D180" s="48"/>
      <c r="E180" s="6"/>
      <c r="G180" s="17"/>
      <c r="L180" s="3"/>
      <c r="M180" s="3"/>
      <c r="N180" s="3"/>
    </row>
    <row r="181" spans="1:14" ht="15.75" customHeight="1" x14ac:dyDescent="0.25">
      <c r="A181" s="26" t="s">
        <v>26</v>
      </c>
      <c r="B181" s="90" t="s">
        <v>48</v>
      </c>
      <c r="C181" s="90"/>
      <c r="D181" s="90"/>
      <c r="E181" s="27"/>
      <c r="F181" s="28"/>
      <c r="G181" s="51"/>
      <c r="H181" s="43"/>
    </row>
    <row r="182" spans="1:14" x14ac:dyDescent="0.25">
      <c r="A182" s="26"/>
      <c r="B182" s="90"/>
      <c r="C182" s="90"/>
      <c r="D182" s="90"/>
      <c r="E182" s="27"/>
      <c r="F182" s="28"/>
      <c r="G182" s="51"/>
      <c r="H182" s="43"/>
    </row>
    <row r="183" spans="1:14" x14ac:dyDescent="0.25">
      <c r="A183" s="26"/>
      <c r="B183" s="90"/>
      <c r="C183" s="90"/>
      <c r="D183" s="90"/>
      <c r="E183" s="27"/>
      <c r="F183" s="28"/>
      <c r="G183" s="51"/>
      <c r="H183" s="43"/>
    </row>
    <row r="184" spans="1:14" x14ac:dyDescent="0.25">
      <c r="A184" s="26"/>
      <c r="B184" s="90"/>
      <c r="C184" s="90"/>
      <c r="D184" s="90"/>
      <c r="E184" s="27"/>
      <c r="F184" s="28"/>
      <c r="G184" s="51"/>
      <c r="H184" s="43"/>
    </row>
    <row r="185" spans="1:14" x14ac:dyDescent="0.25">
      <c r="A185" s="26"/>
      <c r="B185" s="90"/>
      <c r="C185" s="90"/>
      <c r="D185" s="90"/>
      <c r="E185" s="27"/>
      <c r="F185" s="28"/>
      <c r="G185" s="51"/>
      <c r="H185" s="43"/>
    </row>
    <row r="186" spans="1:14" x14ac:dyDescent="0.25">
      <c r="A186" s="26"/>
      <c r="B186" s="90"/>
      <c r="C186" s="90"/>
      <c r="D186" s="90"/>
      <c r="E186" s="27"/>
      <c r="F186" s="28"/>
      <c r="G186" s="51"/>
      <c r="H186" s="43"/>
    </row>
    <row r="187" spans="1:14" x14ac:dyDescent="0.25">
      <c r="A187" s="26"/>
      <c r="B187" s="90"/>
      <c r="C187" s="90"/>
      <c r="D187" s="90"/>
      <c r="E187" s="27"/>
      <c r="F187" s="28"/>
      <c r="G187" s="51"/>
      <c r="H187" s="43"/>
    </row>
    <row r="188" spans="1:14" x14ac:dyDescent="0.25">
      <c r="A188" s="26"/>
      <c r="B188" s="90"/>
      <c r="C188" s="90"/>
      <c r="D188" s="90"/>
      <c r="E188" s="27"/>
      <c r="F188" s="28"/>
      <c r="G188" s="51"/>
      <c r="H188" s="43"/>
    </row>
    <row r="189" spans="1:14" x14ac:dyDescent="0.25">
      <c r="A189" s="26"/>
      <c r="B189" s="90"/>
      <c r="C189" s="90"/>
      <c r="D189" s="90"/>
      <c r="E189" s="30"/>
      <c r="F189" s="28"/>
      <c r="G189" s="51"/>
      <c r="H189" s="43"/>
    </row>
    <row r="190" spans="1:14" ht="15.75" customHeight="1" x14ac:dyDescent="0.25">
      <c r="A190" s="52"/>
      <c r="B190" s="91"/>
      <c r="C190" s="91"/>
      <c r="D190" s="91"/>
      <c r="E190" s="53" t="s">
        <v>12</v>
      </c>
      <c r="F190" s="54">
        <v>8</v>
      </c>
      <c r="G190" s="55">
        <v>0</v>
      </c>
      <c r="H190" s="56">
        <f t="shared" ref="H190" si="4">F190*G190</f>
        <v>0</v>
      </c>
    </row>
    <row r="191" spans="1:14" x14ac:dyDescent="0.25">
      <c r="B191" s="36"/>
      <c r="C191" s="36"/>
      <c r="D191" s="36"/>
    </row>
    <row r="192" spans="1:14" ht="15.75" customHeight="1" x14ac:dyDescent="0.25">
      <c r="A192" s="26" t="s">
        <v>27</v>
      </c>
      <c r="B192" s="105" t="s">
        <v>91</v>
      </c>
      <c r="C192" s="88"/>
      <c r="D192" s="88"/>
      <c r="E192" s="30"/>
      <c r="F192" s="28"/>
      <c r="G192" s="51"/>
      <c r="H192" s="43"/>
    </row>
    <row r="193" spans="1:15" x14ac:dyDescent="0.25">
      <c r="A193" s="26"/>
      <c r="B193" s="88"/>
      <c r="C193" s="88"/>
      <c r="D193" s="88"/>
      <c r="E193" s="30"/>
      <c r="F193" s="28"/>
      <c r="G193" s="51"/>
      <c r="H193" s="43"/>
    </row>
    <row r="194" spans="1:15" x14ac:dyDescent="0.25">
      <c r="A194" s="26"/>
      <c r="B194" s="88"/>
      <c r="C194" s="88"/>
      <c r="D194" s="88"/>
      <c r="E194" s="30"/>
      <c r="F194" s="28"/>
      <c r="G194" s="51"/>
      <c r="H194" s="43"/>
    </row>
    <row r="195" spans="1:15" x14ac:dyDescent="0.25">
      <c r="A195" s="26"/>
      <c r="B195" s="88"/>
      <c r="C195" s="88"/>
      <c r="D195" s="88"/>
      <c r="E195" s="30"/>
      <c r="F195" s="28"/>
      <c r="G195" s="51"/>
      <c r="H195" s="43"/>
    </row>
    <row r="196" spans="1:15" x14ac:dyDescent="0.25">
      <c r="A196" s="26"/>
      <c r="B196" s="88"/>
      <c r="C196" s="88"/>
      <c r="D196" s="88"/>
      <c r="E196" s="30"/>
      <c r="F196" s="28"/>
      <c r="G196" s="51"/>
      <c r="H196" s="43"/>
      <c r="M196" s="57"/>
      <c r="N196" s="57"/>
      <c r="O196" s="57"/>
    </row>
    <row r="197" spans="1:15" x14ac:dyDescent="0.25">
      <c r="A197" s="26"/>
      <c r="B197" s="88"/>
      <c r="C197" s="88"/>
      <c r="D197" s="88"/>
      <c r="E197" s="30"/>
      <c r="F197" s="28"/>
      <c r="G197" s="51"/>
      <c r="H197" s="43"/>
      <c r="M197" s="57"/>
      <c r="N197" s="57"/>
      <c r="O197" s="57"/>
    </row>
    <row r="198" spans="1:15" x14ac:dyDescent="0.25">
      <c r="A198" s="26"/>
      <c r="B198" s="88"/>
      <c r="C198" s="88"/>
      <c r="D198" s="88"/>
      <c r="E198" s="30"/>
      <c r="F198" s="28"/>
      <c r="G198" s="51"/>
      <c r="H198" s="43"/>
      <c r="M198" s="57"/>
      <c r="N198" s="57"/>
      <c r="O198" s="57"/>
    </row>
    <row r="199" spans="1:15" x14ac:dyDescent="0.25">
      <c r="A199" s="26"/>
      <c r="B199" s="88"/>
      <c r="C199" s="88"/>
      <c r="D199" s="88"/>
      <c r="E199" s="30"/>
      <c r="F199" s="28"/>
      <c r="G199" s="51"/>
      <c r="H199" s="43"/>
      <c r="M199" s="57"/>
      <c r="N199" s="57"/>
      <c r="O199" s="57"/>
    </row>
    <row r="200" spans="1:15" x14ac:dyDescent="0.25">
      <c r="A200" s="26"/>
      <c r="B200" s="88"/>
      <c r="C200" s="88"/>
      <c r="D200" s="88"/>
      <c r="E200" s="30"/>
      <c r="F200" s="28"/>
      <c r="G200" s="51"/>
      <c r="H200" s="43"/>
      <c r="M200" s="57"/>
      <c r="N200" s="57"/>
      <c r="O200" s="57"/>
    </row>
    <row r="201" spans="1:15" x14ac:dyDescent="0.25">
      <c r="A201" s="26"/>
      <c r="B201" s="88"/>
      <c r="C201" s="88"/>
      <c r="D201" s="88"/>
      <c r="E201" s="30"/>
      <c r="F201" s="28"/>
      <c r="G201" s="51"/>
      <c r="H201" s="43"/>
      <c r="M201" s="57"/>
      <c r="N201" s="57"/>
      <c r="O201" s="57"/>
    </row>
    <row r="202" spans="1:15" x14ac:dyDescent="0.25">
      <c r="A202" s="26"/>
      <c r="B202" s="88"/>
      <c r="C202" s="88"/>
      <c r="D202" s="88"/>
      <c r="E202" s="30"/>
      <c r="F202" s="28"/>
      <c r="G202" s="51"/>
      <c r="H202" s="43"/>
      <c r="M202" s="57"/>
      <c r="N202" s="57"/>
      <c r="O202" s="57"/>
    </row>
    <row r="203" spans="1:15" x14ac:dyDescent="0.25">
      <c r="A203" s="26"/>
      <c r="B203" s="88"/>
      <c r="C203" s="88"/>
      <c r="D203" s="88"/>
      <c r="E203" s="30"/>
      <c r="F203" s="28"/>
      <c r="G203" s="51"/>
      <c r="H203" s="43"/>
      <c r="M203" s="57"/>
      <c r="N203" s="57"/>
      <c r="O203" s="57"/>
    </row>
    <row r="204" spans="1:15" x14ac:dyDescent="0.25">
      <c r="A204" s="26"/>
      <c r="B204" s="88"/>
      <c r="C204" s="88"/>
      <c r="D204" s="88"/>
      <c r="E204" s="30"/>
      <c r="F204" s="28"/>
      <c r="G204" s="51"/>
      <c r="H204" s="43"/>
      <c r="M204" s="57"/>
      <c r="N204" s="57"/>
      <c r="O204" s="57"/>
    </row>
    <row r="205" spans="1:15" x14ac:dyDescent="0.25">
      <c r="A205" s="26"/>
      <c r="B205" s="88"/>
      <c r="C205" s="88"/>
      <c r="D205" s="88"/>
      <c r="E205" s="30"/>
      <c r="F205" s="28"/>
      <c r="G205" s="51"/>
      <c r="H205" s="43"/>
      <c r="M205" s="57"/>
      <c r="N205" s="57"/>
      <c r="O205" s="57"/>
    </row>
    <row r="206" spans="1:15" ht="19.5" customHeight="1" x14ac:dyDescent="0.25">
      <c r="A206" s="52"/>
      <c r="B206" s="106"/>
      <c r="C206" s="106"/>
      <c r="D206" s="106"/>
      <c r="E206" s="53" t="s">
        <v>23</v>
      </c>
      <c r="F206" s="54">
        <v>13</v>
      </c>
      <c r="G206" s="55">
        <v>0</v>
      </c>
      <c r="H206" s="63">
        <f t="shared" ref="H206" si="5">F206*G206</f>
        <v>0</v>
      </c>
      <c r="M206" s="57"/>
      <c r="N206" s="57"/>
      <c r="O206" s="57"/>
    </row>
    <row r="207" spans="1:15" ht="15.75" customHeight="1" x14ac:dyDescent="0.25">
      <c r="A207" s="26"/>
      <c r="B207" s="60"/>
      <c r="C207" s="60"/>
      <c r="D207" s="60"/>
      <c r="M207" s="57"/>
      <c r="N207" s="57"/>
      <c r="O207" s="57"/>
    </row>
    <row r="208" spans="1:15" ht="15.75" customHeight="1" x14ac:dyDescent="0.25">
      <c r="A208" s="26" t="s">
        <v>31</v>
      </c>
      <c r="B208" s="90" t="s">
        <v>71</v>
      </c>
      <c r="C208" s="90"/>
      <c r="D208" s="90"/>
      <c r="E208" s="30"/>
      <c r="F208" s="28"/>
      <c r="G208" s="51"/>
      <c r="H208" s="43"/>
      <c r="M208" s="57"/>
      <c r="N208" s="57"/>
      <c r="O208" s="57"/>
    </row>
    <row r="209" spans="1:15" ht="15.75" customHeight="1" x14ac:dyDescent="0.25">
      <c r="A209" s="26"/>
      <c r="B209" s="90"/>
      <c r="C209" s="90"/>
      <c r="D209" s="90"/>
      <c r="E209" s="30"/>
      <c r="F209" s="28"/>
      <c r="G209" s="51"/>
      <c r="H209" s="43"/>
      <c r="M209" s="57"/>
      <c r="N209" s="57"/>
      <c r="O209" s="57"/>
    </row>
    <row r="210" spans="1:15" ht="15.75" customHeight="1" x14ac:dyDescent="0.25">
      <c r="A210" s="26"/>
      <c r="B210" s="90"/>
      <c r="C210" s="90"/>
      <c r="D210" s="90"/>
      <c r="E210" s="30"/>
      <c r="F210" s="28"/>
      <c r="G210" s="51"/>
      <c r="H210" s="43"/>
      <c r="M210" s="57"/>
      <c r="N210" s="57"/>
      <c r="O210" s="57"/>
    </row>
    <row r="211" spans="1:15" ht="15.75" customHeight="1" x14ac:dyDescent="0.25">
      <c r="A211" s="26"/>
      <c r="B211" s="90"/>
      <c r="C211" s="90"/>
      <c r="D211" s="90"/>
      <c r="E211" s="30"/>
      <c r="F211" s="28"/>
      <c r="G211" s="51"/>
      <c r="H211" s="43"/>
      <c r="M211" s="57"/>
      <c r="N211" s="57"/>
      <c r="O211" s="57"/>
    </row>
    <row r="212" spans="1:15" ht="15.75" customHeight="1" x14ac:dyDescent="0.25">
      <c r="A212" s="26"/>
      <c r="B212" s="90"/>
      <c r="C212" s="90"/>
      <c r="D212" s="90"/>
      <c r="E212" s="30"/>
      <c r="F212" s="28"/>
      <c r="G212" s="51"/>
      <c r="H212" s="43"/>
      <c r="M212" s="57"/>
      <c r="N212" s="57"/>
      <c r="O212" s="57"/>
    </row>
    <row r="213" spans="1:15" ht="15.75" customHeight="1" x14ac:dyDescent="0.25">
      <c r="A213" s="26"/>
      <c r="B213" s="90"/>
      <c r="C213" s="90"/>
      <c r="D213" s="90"/>
      <c r="E213" s="30"/>
      <c r="F213" s="28"/>
      <c r="G213" s="51"/>
      <c r="H213" s="43"/>
      <c r="M213" s="57"/>
      <c r="N213" s="57"/>
      <c r="O213" s="57"/>
    </row>
    <row r="214" spans="1:15" ht="15.75" customHeight="1" x14ac:dyDescent="0.25">
      <c r="A214" s="26"/>
      <c r="B214" s="90"/>
      <c r="C214" s="90"/>
      <c r="D214" s="90"/>
      <c r="E214" s="30"/>
      <c r="F214" s="28"/>
      <c r="G214" s="51"/>
      <c r="H214" s="43"/>
      <c r="M214" s="57"/>
      <c r="N214" s="57"/>
      <c r="O214" s="57"/>
    </row>
    <row r="215" spans="1:15" ht="15.75" customHeight="1" x14ac:dyDescent="0.25">
      <c r="A215" s="26"/>
      <c r="B215" s="90"/>
      <c r="C215" s="90"/>
      <c r="D215" s="90"/>
      <c r="E215" s="30"/>
      <c r="F215" s="28"/>
      <c r="G215" s="51"/>
      <c r="H215" s="43"/>
      <c r="M215" s="57"/>
      <c r="N215" s="57"/>
      <c r="O215" s="57"/>
    </row>
    <row r="216" spans="1:15" ht="15.75" customHeight="1" x14ac:dyDescent="0.25">
      <c r="A216" s="26"/>
      <c r="B216" s="90"/>
      <c r="C216" s="90"/>
      <c r="D216" s="90"/>
      <c r="E216" s="30"/>
      <c r="F216" s="28"/>
      <c r="G216" s="51"/>
      <c r="H216" s="43"/>
      <c r="M216" s="57"/>
      <c r="N216" s="57"/>
      <c r="O216" s="57"/>
    </row>
    <row r="217" spans="1:15" ht="15.75" customHeight="1" x14ac:dyDescent="0.25">
      <c r="A217" s="26"/>
      <c r="B217" s="90"/>
      <c r="C217" s="90"/>
      <c r="D217" s="90"/>
      <c r="E217" s="30"/>
      <c r="F217" s="28"/>
      <c r="G217" s="51"/>
      <c r="H217" s="43"/>
      <c r="M217" s="57"/>
      <c r="N217" s="57"/>
      <c r="O217" s="57"/>
    </row>
    <row r="218" spans="1:15" ht="15.75" customHeight="1" x14ac:dyDescent="0.25">
      <c r="A218" s="26"/>
      <c r="B218" s="90"/>
      <c r="C218" s="90"/>
      <c r="D218" s="90"/>
      <c r="E218" s="30"/>
      <c r="F218" s="28"/>
      <c r="G218" s="51"/>
      <c r="H218" s="43"/>
      <c r="M218" s="57"/>
      <c r="N218" s="57"/>
      <c r="O218" s="57"/>
    </row>
    <row r="219" spans="1:15" ht="15.75" customHeight="1" x14ac:dyDescent="0.25">
      <c r="A219" s="26"/>
      <c r="B219" s="90"/>
      <c r="C219" s="90"/>
      <c r="D219" s="90"/>
      <c r="E219" s="30"/>
      <c r="F219" s="28"/>
      <c r="G219" s="51"/>
      <c r="H219" s="43"/>
      <c r="M219" s="57"/>
      <c r="N219" s="57"/>
      <c r="O219" s="57"/>
    </row>
    <row r="220" spans="1:15" ht="15.75" customHeight="1" x14ac:dyDescent="0.25">
      <c r="A220" s="26"/>
      <c r="B220" s="90"/>
      <c r="C220" s="90"/>
      <c r="D220" s="90"/>
      <c r="E220" s="30"/>
      <c r="F220" s="28"/>
      <c r="G220" s="51"/>
      <c r="H220" s="43"/>
      <c r="M220" s="57"/>
      <c r="N220" s="57"/>
      <c r="O220" s="57"/>
    </row>
    <row r="221" spans="1:15" ht="15.75" customHeight="1" x14ac:dyDescent="0.25">
      <c r="A221" s="52"/>
      <c r="B221" s="91"/>
      <c r="C221" s="91"/>
      <c r="D221" s="91"/>
      <c r="E221" s="53" t="s">
        <v>10</v>
      </c>
      <c r="F221" s="54">
        <v>2</v>
      </c>
      <c r="G221" s="55">
        <v>0</v>
      </c>
      <c r="H221" s="56">
        <f t="shared" ref="H221" si="6">F221*G221</f>
        <v>0</v>
      </c>
      <c r="M221" s="57"/>
      <c r="N221" s="57"/>
      <c r="O221" s="57"/>
    </row>
    <row r="222" spans="1:15" ht="15.75" customHeight="1" x14ac:dyDescent="0.25">
      <c r="A222" s="26"/>
      <c r="B222" s="60"/>
      <c r="C222" s="60"/>
      <c r="D222" s="60"/>
      <c r="M222" s="57"/>
      <c r="N222" s="57"/>
      <c r="O222" s="57"/>
    </row>
    <row r="223" spans="1:15" ht="15.75" customHeight="1" x14ac:dyDescent="0.25">
      <c r="A223" s="12" t="s">
        <v>75</v>
      </c>
      <c r="B223" s="116" t="s">
        <v>49</v>
      </c>
      <c r="C223" s="116"/>
      <c r="D223" s="116"/>
      <c r="E223" s="6"/>
      <c r="M223" s="57"/>
      <c r="N223" s="57"/>
      <c r="O223" s="57"/>
    </row>
    <row r="224" spans="1:15" x14ac:dyDescent="0.25">
      <c r="B224" s="116"/>
      <c r="C224" s="116"/>
      <c r="D224" s="116"/>
      <c r="E224" s="6"/>
      <c r="M224" s="57"/>
      <c r="N224" s="57"/>
      <c r="O224" s="57"/>
    </row>
    <row r="225" spans="1:15" x14ac:dyDescent="0.25">
      <c r="B225" s="116"/>
      <c r="C225" s="116"/>
      <c r="D225" s="116"/>
      <c r="E225" s="6"/>
      <c r="M225" s="57"/>
      <c r="N225" s="57"/>
      <c r="O225" s="57"/>
    </row>
    <row r="226" spans="1:15" x14ac:dyDescent="0.25">
      <c r="B226" s="116"/>
      <c r="C226" s="116"/>
      <c r="D226" s="116"/>
      <c r="E226" s="6"/>
      <c r="M226" s="57"/>
      <c r="N226" s="57"/>
      <c r="O226" s="57"/>
    </row>
    <row r="227" spans="1:15" x14ac:dyDescent="0.25">
      <c r="B227" s="116"/>
      <c r="C227" s="116"/>
      <c r="D227" s="116"/>
      <c r="E227" s="6"/>
      <c r="M227" s="57"/>
      <c r="N227" s="57"/>
      <c r="O227" s="57"/>
    </row>
    <row r="228" spans="1:15" x14ac:dyDescent="0.25">
      <c r="B228" s="116"/>
      <c r="C228" s="116"/>
      <c r="D228" s="116"/>
      <c r="E228" s="6"/>
      <c r="M228" s="57"/>
      <c r="N228" s="57"/>
      <c r="O228" s="57"/>
    </row>
    <row r="229" spans="1:15" x14ac:dyDescent="0.25">
      <c r="B229" s="48" t="s">
        <v>79</v>
      </c>
      <c r="C229" s="104" t="s">
        <v>50</v>
      </c>
      <c r="D229" s="104"/>
      <c r="E229" s="6" t="s">
        <v>11</v>
      </c>
      <c r="F229" s="5">
        <v>530</v>
      </c>
      <c r="G229" s="17">
        <v>0</v>
      </c>
      <c r="H229" s="39">
        <f t="shared" ref="H229" si="7">F229*G229</f>
        <v>0</v>
      </c>
      <c r="M229" s="57"/>
      <c r="N229" s="57"/>
      <c r="O229" s="57"/>
    </row>
    <row r="230" spans="1:15" ht="16.5" thickBot="1" x14ac:dyDescent="0.3">
      <c r="B230" s="3" t="s">
        <v>78</v>
      </c>
      <c r="C230" s="104" t="s">
        <v>51</v>
      </c>
      <c r="D230" s="104"/>
      <c r="E230" s="6" t="s">
        <v>11</v>
      </c>
      <c r="F230" s="5">
        <v>970</v>
      </c>
      <c r="G230" s="17">
        <v>0</v>
      </c>
      <c r="H230" s="39">
        <f t="shared" ref="H230" si="8">F230*G230</f>
        <v>0</v>
      </c>
      <c r="M230" s="57"/>
      <c r="N230" s="57"/>
      <c r="O230" s="57"/>
    </row>
    <row r="231" spans="1:15" ht="20.25" thickTop="1" thickBot="1" x14ac:dyDescent="0.35">
      <c r="B231" s="94" t="s">
        <v>19</v>
      </c>
      <c r="C231" s="94"/>
      <c r="D231" s="94"/>
      <c r="E231" s="94"/>
      <c r="F231" s="94"/>
      <c r="G231" s="8" t="s">
        <v>6</v>
      </c>
      <c r="H231" s="40">
        <f>SUM(H229:H230,H221,H206,H190,H179,H169,H157,H143)</f>
        <v>0</v>
      </c>
      <c r="M231" s="57"/>
      <c r="N231" s="57"/>
      <c r="O231" s="57"/>
    </row>
    <row r="232" spans="1:15" ht="16.5" thickTop="1" x14ac:dyDescent="0.25">
      <c r="M232" s="57"/>
      <c r="N232" s="57"/>
      <c r="O232" s="57"/>
    </row>
    <row r="233" spans="1:15" x14ac:dyDescent="0.25">
      <c r="M233" s="60"/>
      <c r="N233" s="60"/>
      <c r="O233" s="60"/>
    </row>
    <row r="234" spans="1:15" ht="15" x14ac:dyDescent="0.25">
      <c r="E234" s="14" t="s">
        <v>0</v>
      </c>
      <c r="F234" s="15" t="s">
        <v>1</v>
      </c>
      <c r="G234" s="15" t="s">
        <v>2</v>
      </c>
      <c r="H234" s="47" t="s">
        <v>20</v>
      </c>
    </row>
    <row r="235" spans="1:15" ht="18.75" customHeight="1" x14ac:dyDescent="0.3">
      <c r="A235" s="89" t="s">
        <v>55</v>
      </c>
      <c r="B235" s="89"/>
      <c r="C235" s="89"/>
      <c r="D235" s="89"/>
      <c r="E235" s="89"/>
      <c r="F235" s="89"/>
      <c r="G235" s="89"/>
      <c r="H235" s="89"/>
    </row>
    <row r="236" spans="1:15" ht="15.75" customHeight="1" x14ac:dyDescent="0.25">
      <c r="A236" s="26" t="s">
        <v>28</v>
      </c>
      <c r="B236" s="107" t="s">
        <v>83</v>
      </c>
      <c r="C236" s="88"/>
      <c r="D236" s="88"/>
      <c r="E236" s="30"/>
      <c r="F236" s="28"/>
      <c r="G236" s="51"/>
      <c r="H236" s="44"/>
    </row>
    <row r="237" spans="1:15" x14ac:dyDescent="0.25">
      <c r="A237" s="26"/>
      <c r="B237" s="88"/>
      <c r="C237" s="88"/>
      <c r="D237" s="88"/>
      <c r="E237" s="30"/>
      <c r="F237" s="28"/>
      <c r="G237" s="51"/>
      <c r="H237" s="44"/>
    </row>
    <row r="238" spans="1:15" x14ac:dyDescent="0.25">
      <c r="A238" s="26"/>
      <c r="B238" s="88"/>
      <c r="C238" s="88"/>
      <c r="D238" s="88"/>
      <c r="E238" s="30"/>
      <c r="F238" s="28"/>
      <c r="G238" s="51"/>
      <c r="H238" s="44"/>
      <c r="K238" s="35"/>
      <c r="L238" s="35"/>
      <c r="M238" s="35"/>
    </row>
    <row r="239" spans="1:15" x14ac:dyDescent="0.25">
      <c r="A239" s="26"/>
      <c r="B239" s="88"/>
      <c r="C239" s="88"/>
      <c r="D239" s="88"/>
      <c r="E239" s="30"/>
      <c r="F239" s="28"/>
      <c r="G239" s="51"/>
      <c r="H239" s="44"/>
      <c r="K239" s="35"/>
      <c r="L239" s="35"/>
      <c r="M239" s="35"/>
    </row>
    <row r="240" spans="1:15" ht="15.75" customHeight="1" x14ac:dyDescent="0.25">
      <c r="A240" s="26"/>
      <c r="B240" s="88"/>
      <c r="C240" s="88"/>
      <c r="D240" s="88"/>
      <c r="E240" s="30"/>
      <c r="F240" s="28"/>
      <c r="G240" s="51"/>
      <c r="H240" s="44"/>
      <c r="K240" s="35"/>
      <c r="L240" s="35"/>
      <c r="M240" s="35"/>
    </row>
    <row r="241" spans="1:16" ht="15.75" customHeight="1" x14ac:dyDescent="0.25">
      <c r="A241" s="26"/>
      <c r="B241" s="88"/>
      <c r="C241" s="88"/>
      <c r="D241" s="88"/>
      <c r="E241" s="30"/>
      <c r="F241" s="28"/>
      <c r="G241" s="51"/>
      <c r="H241" s="44"/>
      <c r="K241" s="35"/>
      <c r="L241" s="35"/>
      <c r="M241" s="35"/>
    </row>
    <row r="242" spans="1:16" ht="15.75" customHeight="1" x14ac:dyDescent="0.25">
      <c r="A242" s="26"/>
      <c r="B242" s="88"/>
      <c r="C242" s="88"/>
      <c r="D242" s="88"/>
      <c r="E242" s="30"/>
      <c r="F242" s="28"/>
      <c r="G242" s="51"/>
      <c r="H242" s="44"/>
      <c r="K242" s="35"/>
      <c r="L242" s="35"/>
      <c r="M242" s="35"/>
    </row>
    <row r="243" spans="1:16" ht="15.75" customHeight="1" x14ac:dyDescent="0.25">
      <c r="A243" s="26"/>
      <c r="B243" s="88"/>
      <c r="C243" s="88"/>
      <c r="D243" s="88"/>
      <c r="E243" s="30"/>
      <c r="F243" s="28"/>
      <c r="G243" s="51"/>
      <c r="H243" s="44"/>
      <c r="K243" s="35"/>
      <c r="L243" s="35"/>
      <c r="M243" s="35"/>
    </row>
    <row r="244" spans="1:16" ht="15.75" customHeight="1" x14ac:dyDescent="0.25">
      <c r="A244" s="26"/>
      <c r="B244" s="88"/>
      <c r="C244" s="88"/>
      <c r="D244" s="88"/>
      <c r="E244" s="30"/>
      <c r="F244" s="28"/>
      <c r="G244" s="51"/>
      <c r="H244" s="44"/>
      <c r="K244" s="35"/>
      <c r="L244" s="35"/>
      <c r="M244" s="35"/>
    </row>
    <row r="245" spans="1:16" x14ac:dyDescent="0.25">
      <c r="A245" s="26"/>
      <c r="B245" s="88"/>
      <c r="C245" s="88"/>
      <c r="D245" s="88"/>
      <c r="E245" s="30"/>
      <c r="F245" s="28"/>
      <c r="G245" s="51"/>
      <c r="H245" s="44"/>
      <c r="J245" s="3"/>
      <c r="K245" s="35"/>
      <c r="L245" s="35"/>
      <c r="M245" s="35"/>
    </row>
    <row r="246" spans="1:16" x14ac:dyDescent="0.25">
      <c r="A246" s="26"/>
      <c r="B246" s="88"/>
      <c r="C246" s="88"/>
      <c r="D246" s="88"/>
      <c r="E246" s="30"/>
      <c r="F246" s="28"/>
      <c r="G246" s="51"/>
      <c r="H246" s="44"/>
      <c r="J246" s="3"/>
      <c r="K246" s="35"/>
      <c r="L246" s="35"/>
      <c r="M246" s="35"/>
    </row>
    <row r="247" spans="1:16" x14ac:dyDescent="0.25">
      <c r="A247" s="26"/>
      <c r="B247" s="88"/>
      <c r="C247" s="88"/>
      <c r="D247" s="88"/>
      <c r="E247" s="30"/>
      <c r="F247" s="28"/>
      <c r="G247" s="51"/>
      <c r="H247" s="44"/>
      <c r="J247" s="3"/>
      <c r="K247" s="35"/>
      <c r="L247" s="35"/>
      <c r="M247" s="35"/>
    </row>
    <row r="248" spans="1:16" x14ac:dyDescent="0.25">
      <c r="A248" s="26"/>
      <c r="B248" s="88"/>
      <c r="C248" s="88"/>
      <c r="D248" s="88"/>
      <c r="E248" s="30"/>
      <c r="F248" s="28"/>
      <c r="G248" s="51"/>
      <c r="H248" s="44"/>
      <c r="J248" s="3"/>
      <c r="K248" s="35"/>
      <c r="L248" s="35"/>
      <c r="M248" s="35"/>
    </row>
    <row r="249" spans="1:16" x14ac:dyDescent="0.25">
      <c r="A249" s="26"/>
      <c r="B249" s="88"/>
      <c r="C249" s="88"/>
      <c r="D249" s="88"/>
      <c r="E249" s="30"/>
      <c r="F249" s="28"/>
      <c r="G249" s="51"/>
      <c r="H249" s="44"/>
      <c r="J249" s="3"/>
      <c r="K249" s="35"/>
      <c r="L249" s="35"/>
      <c r="M249" s="35"/>
    </row>
    <row r="250" spans="1:16" ht="17.25" x14ac:dyDescent="0.25">
      <c r="A250" s="52"/>
      <c r="B250" s="106"/>
      <c r="C250" s="106"/>
      <c r="D250" s="106"/>
      <c r="E250" s="53" t="s">
        <v>5</v>
      </c>
      <c r="F250" s="54">
        <v>235</v>
      </c>
      <c r="G250" s="55">
        <v>0</v>
      </c>
      <c r="H250" s="63">
        <f>F250*G250</f>
        <v>0</v>
      </c>
      <c r="K250" s="35"/>
      <c r="L250" s="35"/>
      <c r="M250" s="35"/>
    </row>
    <row r="251" spans="1:16" x14ac:dyDescent="0.25">
      <c r="A251" s="26"/>
      <c r="B251" s="59"/>
      <c r="C251" s="59"/>
      <c r="D251" s="59"/>
      <c r="E251" s="27"/>
      <c r="F251" s="28"/>
      <c r="G251" s="29"/>
      <c r="H251" s="44"/>
      <c r="K251" s="35"/>
      <c r="L251" s="35"/>
      <c r="M251" s="35"/>
    </row>
    <row r="252" spans="1:16" ht="15.75" customHeight="1" x14ac:dyDescent="0.25">
      <c r="A252" s="26" t="s">
        <v>41</v>
      </c>
      <c r="B252" s="105" t="s">
        <v>92</v>
      </c>
      <c r="C252" s="88"/>
      <c r="D252" s="88"/>
      <c r="E252" s="27"/>
      <c r="F252" s="28"/>
      <c r="G252" s="29"/>
      <c r="H252" s="44"/>
      <c r="K252" s="35"/>
      <c r="L252" s="35"/>
      <c r="M252" s="35"/>
      <c r="N252" s="57"/>
      <c r="O252" s="57"/>
      <c r="P252" s="57"/>
    </row>
    <row r="253" spans="1:16" ht="15.75" customHeight="1" x14ac:dyDescent="0.25">
      <c r="A253" s="26"/>
      <c r="B253" s="88"/>
      <c r="C253" s="88"/>
      <c r="D253" s="88"/>
      <c r="E253" s="27"/>
      <c r="F253" s="28"/>
      <c r="G253" s="29"/>
      <c r="H253" s="44"/>
      <c r="K253" s="35"/>
      <c r="L253" s="35"/>
      <c r="M253" s="35"/>
      <c r="N253" s="57"/>
      <c r="O253" s="57"/>
      <c r="P253" s="57"/>
    </row>
    <row r="254" spans="1:16" ht="15.75" customHeight="1" x14ac:dyDescent="0.25">
      <c r="A254" s="26"/>
      <c r="B254" s="88"/>
      <c r="C254" s="88"/>
      <c r="D254" s="88"/>
      <c r="E254" s="27"/>
      <c r="F254" s="28"/>
      <c r="G254" s="29"/>
      <c r="H254" s="44"/>
      <c r="K254" s="87"/>
      <c r="L254" s="87"/>
      <c r="M254" s="87"/>
      <c r="N254" s="57"/>
      <c r="O254" s="57"/>
      <c r="P254" s="57"/>
    </row>
    <row r="255" spans="1:16" ht="15.75" customHeight="1" x14ac:dyDescent="0.25">
      <c r="A255" s="26"/>
      <c r="B255" s="88"/>
      <c r="C255" s="88"/>
      <c r="D255" s="88"/>
      <c r="E255" s="27"/>
      <c r="F255" s="28"/>
      <c r="G255" s="29"/>
      <c r="H255" s="44"/>
      <c r="K255" s="87"/>
      <c r="L255" s="87"/>
      <c r="M255" s="87"/>
      <c r="N255" s="57"/>
      <c r="O255" s="57"/>
      <c r="P255" s="57"/>
    </row>
    <row r="256" spans="1:16" ht="15.75" customHeight="1" x14ac:dyDescent="0.25">
      <c r="A256" s="26"/>
      <c r="B256" s="88"/>
      <c r="C256" s="88"/>
      <c r="D256" s="88"/>
      <c r="E256" s="27"/>
      <c r="F256" s="28"/>
      <c r="G256" s="29"/>
      <c r="H256" s="44"/>
      <c r="K256" s="35"/>
      <c r="L256" s="35"/>
      <c r="M256" s="35"/>
      <c r="N256" s="57"/>
      <c r="O256" s="57"/>
      <c r="P256" s="57"/>
    </row>
    <row r="257" spans="1:16" ht="15.75" customHeight="1" x14ac:dyDescent="0.25">
      <c r="A257" s="26"/>
      <c r="B257" s="88"/>
      <c r="C257" s="88"/>
      <c r="D257" s="88"/>
      <c r="E257" s="27"/>
      <c r="F257" s="28"/>
      <c r="G257" s="29"/>
      <c r="H257" s="44"/>
      <c r="K257" s="35"/>
      <c r="L257" s="35"/>
      <c r="M257" s="35"/>
      <c r="N257" s="57"/>
      <c r="O257" s="57"/>
      <c r="P257" s="57"/>
    </row>
    <row r="258" spans="1:16" ht="15.75" customHeight="1" x14ac:dyDescent="0.25">
      <c r="A258" s="26"/>
      <c r="B258" s="88"/>
      <c r="C258" s="88"/>
      <c r="D258" s="88"/>
      <c r="E258" s="27"/>
      <c r="F258" s="28"/>
      <c r="G258" s="29"/>
      <c r="H258" s="44"/>
      <c r="K258" s="35"/>
      <c r="L258" s="35"/>
      <c r="M258" s="35"/>
      <c r="N258" s="57"/>
      <c r="O258" s="57"/>
      <c r="P258" s="57"/>
    </row>
    <row r="259" spans="1:16" ht="15.75" customHeight="1" x14ac:dyDescent="0.25">
      <c r="A259" s="26"/>
      <c r="B259" s="88"/>
      <c r="C259" s="88"/>
      <c r="D259" s="88"/>
      <c r="E259" s="27"/>
      <c r="F259" s="28"/>
      <c r="G259" s="29"/>
      <c r="H259" s="44"/>
      <c r="K259" s="35"/>
      <c r="L259" s="35"/>
      <c r="M259" s="35"/>
      <c r="N259" s="57"/>
      <c r="O259" s="57"/>
      <c r="P259" s="57"/>
    </row>
    <row r="260" spans="1:16" ht="15.75" customHeight="1" x14ac:dyDescent="0.25">
      <c r="A260" s="26"/>
      <c r="B260" s="88"/>
      <c r="C260" s="88"/>
      <c r="D260" s="88"/>
      <c r="E260" s="27"/>
      <c r="F260" s="28"/>
      <c r="G260" s="29"/>
      <c r="H260" s="44"/>
      <c r="K260" s="35"/>
      <c r="L260" s="35"/>
      <c r="M260" s="35"/>
      <c r="N260" s="57"/>
      <c r="O260" s="57"/>
      <c r="P260" s="57"/>
    </row>
    <row r="261" spans="1:16" ht="15.75" customHeight="1" x14ac:dyDescent="0.25">
      <c r="A261" s="52"/>
      <c r="B261" s="106"/>
      <c r="C261" s="106"/>
      <c r="D261" s="106"/>
      <c r="E261" s="53" t="s">
        <v>23</v>
      </c>
      <c r="F261" s="54">
        <v>845</v>
      </c>
      <c r="G261" s="55">
        <v>0</v>
      </c>
      <c r="H261" s="63">
        <f>F261*G261</f>
        <v>0</v>
      </c>
      <c r="K261" s="35"/>
      <c r="L261" s="35"/>
      <c r="M261" s="35"/>
      <c r="N261" s="57"/>
      <c r="O261" s="57"/>
      <c r="P261" s="57"/>
    </row>
    <row r="262" spans="1:16" ht="15.75" customHeight="1" x14ac:dyDescent="0.25">
      <c r="B262" s="57"/>
      <c r="C262" s="57"/>
      <c r="D262" s="57"/>
      <c r="E262" s="27"/>
      <c r="F262" s="28"/>
      <c r="G262" s="29"/>
      <c r="H262" s="44"/>
      <c r="K262" s="35"/>
      <c r="L262" s="35"/>
      <c r="M262" s="35"/>
      <c r="N262" s="57"/>
      <c r="O262" s="57"/>
      <c r="P262" s="57"/>
    </row>
    <row r="263" spans="1:16" ht="15.75" customHeight="1" x14ac:dyDescent="0.25">
      <c r="A263" s="26" t="s">
        <v>56</v>
      </c>
      <c r="B263" s="105" t="s">
        <v>93</v>
      </c>
      <c r="C263" s="88"/>
      <c r="D263" s="88"/>
      <c r="E263" s="27"/>
      <c r="F263" s="28"/>
      <c r="G263" s="29"/>
      <c r="H263" s="44"/>
      <c r="K263" s="35"/>
      <c r="L263" s="35"/>
      <c r="M263" s="35"/>
      <c r="N263" s="57"/>
      <c r="O263" s="57"/>
      <c r="P263" s="57"/>
    </row>
    <row r="264" spans="1:16" ht="15.75" customHeight="1" x14ac:dyDescent="0.25">
      <c r="A264" s="26"/>
      <c r="B264" s="88"/>
      <c r="C264" s="88"/>
      <c r="D264" s="88"/>
      <c r="E264" s="27"/>
      <c r="F264" s="28"/>
      <c r="G264" s="29"/>
      <c r="H264" s="44"/>
      <c r="K264" s="35"/>
      <c r="L264" s="35"/>
      <c r="M264" s="35"/>
      <c r="N264" s="57"/>
      <c r="O264" s="57"/>
      <c r="P264" s="57"/>
    </row>
    <row r="265" spans="1:16" ht="15.75" customHeight="1" x14ac:dyDescent="0.25">
      <c r="A265" s="26"/>
      <c r="B265" s="88"/>
      <c r="C265" s="88"/>
      <c r="D265" s="88"/>
      <c r="E265" s="27"/>
      <c r="F265" s="28"/>
      <c r="G265" s="29"/>
      <c r="H265" s="44"/>
      <c r="K265" s="35"/>
      <c r="L265" s="35"/>
      <c r="M265" s="35"/>
      <c r="N265" s="57"/>
      <c r="O265" s="57"/>
      <c r="P265" s="57"/>
    </row>
    <row r="266" spans="1:16" ht="15.75" customHeight="1" x14ac:dyDescent="0.25">
      <c r="A266" s="26"/>
      <c r="B266" s="88"/>
      <c r="C266" s="88"/>
      <c r="D266" s="88"/>
      <c r="E266" s="27"/>
      <c r="F266" s="28"/>
      <c r="G266" s="29"/>
      <c r="H266" s="44"/>
      <c r="K266" s="35"/>
      <c r="L266" s="35"/>
      <c r="M266" s="35"/>
      <c r="N266" s="57"/>
      <c r="O266" s="57"/>
      <c r="P266" s="57"/>
    </row>
    <row r="267" spans="1:16" ht="15.75" customHeight="1" x14ac:dyDescent="0.25">
      <c r="A267" s="26"/>
      <c r="B267" s="88"/>
      <c r="C267" s="88"/>
      <c r="D267" s="88"/>
      <c r="E267" s="27"/>
      <c r="F267" s="28"/>
      <c r="G267" s="29"/>
      <c r="H267" s="44"/>
      <c r="K267" s="35"/>
      <c r="L267" s="35"/>
      <c r="M267" s="35"/>
      <c r="N267" s="57"/>
      <c r="O267" s="57"/>
      <c r="P267" s="57"/>
    </row>
    <row r="268" spans="1:16" ht="15.75" customHeight="1" x14ac:dyDescent="0.25">
      <c r="A268" s="26"/>
      <c r="B268" s="88"/>
      <c r="C268" s="88"/>
      <c r="D268" s="88"/>
      <c r="E268" s="27"/>
      <c r="F268" s="28"/>
      <c r="G268" s="29"/>
      <c r="H268" s="44"/>
      <c r="K268" s="35"/>
      <c r="L268" s="35"/>
      <c r="M268" s="35"/>
      <c r="N268" s="57"/>
      <c r="O268" s="57"/>
      <c r="P268" s="57"/>
    </row>
    <row r="269" spans="1:16" ht="15.75" customHeight="1" x14ac:dyDescent="0.25">
      <c r="A269" s="26"/>
      <c r="B269" s="88"/>
      <c r="C269" s="88"/>
      <c r="D269" s="88"/>
      <c r="E269" s="27"/>
      <c r="F269" s="28"/>
      <c r="G269" s="29"/>
      <c r="H269" s="44"/>
      <c r="K269" s="35"/>
      <c r="L269" s="35"/>
      <c r="M269" s="35"/>
      <c r="N269" s="57"/>
      <c r="O269" s="57"/>
      <c r="P269" s="57"/>
    </row>
    <row r="270" spans="1:16" ht="15.75" customHeight="1" x14ac:dyDescent="0.25">
      <c r="A270" s="26"/>
      <c r="B270" s="88"/>
      <c r="C270" s="88"/>
      <c r="D270" s="88"/>
      <c r="E270" s="27"/>
      <c r="F270" s="28"/>
      <c r="G270" s="29"/>
      <c r="H270" s="44"/>
      <c r="K270" s="35"/>
      <c r="L270" s="35"/>
      <c r="M270" s="35"/>
      <c r="N270" s="57"/>
      <c r="O270" s="57"/>
      <c r="P270" s="57"/>
    </row>
    <row r="271" spans="1:16" ht="15.75" customHeight="1" x14ac:dyDescent="0.25">
      <c r="A271" s="26"/>
      <c r="B271" s="88"/>
      <c r="C271" s="88"/>
      <c r="D271" s="88"/>
      <c r="E271" s="27"/>
      <c r="F271" s="28"/>
      <c r="G271" s="29"/>
      <c r="H271" s="44"/>
      <c r="K271" s="35"/>
      <c r="L271" s="35"/>
      <c r="M271" s="35"/>
      <c r="N271" s="57"/>
      <c r="O271" s="57"/>
      <c r="P271" s="57"/>
    </row>
    <row r="272" spans="1:16" ht="15.75" customHeight="1" x14ac:dyDescent="0.25">
      <c r="A272" s="26"/>
      <c r="B272" s="88"/>
      <c r="C272" s="88"/>
      <c r="D272" s="88"/>
      <c r="E272" s="27"/>
      <c r="F272" s="28"/>
      <c r="G272" s="29"/>
      <c r="H272" s="44"/>
      <c r="K272" s="35"/>
      <c r="L272" s="35"/>
      <c r="M272" s="35"/>
      <c r="N272" s="57"/>
      <c r="O272" s="57"/>
      <c r="P272" s="57"/>
    </row>
    <row r="273" spans="1:16" ht="15.75" customHeight="1" x14ac:dyDescent="0.25">
      <c r="A273" s="52"/>
      <c r="B273" s="106"/>
      <c r="C273" s="106"/>
      <c r="D273" s="106"/>
      <c r="E273" s="53" t="s">
        <v>23</v>
      </c>
      <c r="F273" s="54">
        <v>845</v>
      </c>
      <c r="G273" s="55">
        <v>0</v>
      </c>
      <c r="H273" s="63">
        <f>F273*G273</f>
        <v>0</v>
      </c>
      <c r="K273" s="35"/>
      <c r="L273" s="35"/>
      <c r="M273" s="35"/>
      <c r="N273" s="57"/>
      <c r="O273" s="57"/>
      <c r="P273" s="57"/>
    </row>
    <row r="274" spans="1:16" ht="15.75" customHeight="1" x14ac:dyDescent="0.25">
      <c r="B274" s="57"/>
      <c r="C274" s="57"/>
      <c r="D274" s="57"/>
      <c r="E274" s="27"/>
      <c r="F274" s="28"/>
      <c r="G274" s="29"/>
      <c r="H274" s="44"/>
      <c r="K274" s="35"/>
      <c r="L274" s="35"/>
      <c r="M274" s="35"/>
      <c r="N274" s="57"/>
      <c r="O274" s="77"/>
      <c r="P274" s="57"/>
    </row>
    <row r="275" spans="1:16" ht="15.75" customHeight="1" x14ac:dyDescent="0.25">
      <c r="A275" s="12" t="s">
        <v>57</v>
      </c>
      <c r="B275" s="108" t="s">
        <v>76</v>
      </c>
      <c r="C275" s="109"/>
      <c r="D275" s="109"/>
      <c r="H275" s="44"/>
      <c r="K275" s="35"/>
      <c r="L275" s="35"/>
      <c r="M275" s="35"/>
      <c r="N275" s="57"/>
      <c r="O275" s="57"/>
      <c r="P275" s="57"/>
    </row>
    <row r="276" spans="1:16" ht="15.75" customHeight="1" x14ac:dyDescent="0.25">
      <c r="B276" s="109"/>
      <c r="C276" s="109"/>
      <c r="D276" s="109"/>
      <c r="H276" s="44"/>
      <c r="K276" s="3"/>
      <c r="L276" s="3"/>
      <c r="M276" s="3"/>
      <c r="N276" s="57"/>
      <c r="O276" s="57"/>
      <c r="P276" s="57"/>
    </row>
    <row r="277" spans="1:16" ht="15.75" customHeight="1" x14ac:dyDescent="0.25">
      <c r="B277" s="109"/>
      <c r="C277" s="109"/>
      <c r="D277" s="109"/>
      <c r="H277" s="44"/>
      <c r="K277" s="3"/>
      <c r="L277" s="3"/>
      <c r="M277" s="3"/>
      <c r="N277" s="57"/>
      <c r="O277" s="57"/>
      <c r="P277" s="57"/>
    </row>
    <row r="278" spans="1:16" ht="15.75" customHeight="1" x14ac:dyDescent="0.25">
      <c r="B278" s="109"/>
      <c r="C278" s="109"/>
      <c r="D278" s="109"/>
      <c r="H278" s="44"/>
      <c r="K278" s="3"/>
      <c r="L278" s="3"/>
      <c r="M278" s="3"/>
      <c r="N278" s="57"/>
      <c r="O278" s="57"/>
      <c r="P278" s="57"/>
    </row>
    <row r="279" spans="1:16" ht="15.75" customHeight="1" x14ac:dyDescent="0.25">
      <c r="B279" s="109"/>
      <c r="C279" s="109"/>
      <c r="D279" s="109"/>
      <c r="H279" s="44"/>
      <c r="K279" s="3"/>
      <c r="L279" s="3"/>
      <c r="M279" s="3"/>
      <c r="N279" s="57"/>
      <c r="O279" s="57"/>
      <c r="P279" s="57"/>
    </row>
    <row r="280" spans="1:16" ht="15.75" customHeight="1" x14ac:dyDescent="0.25">
      <c r="B280" s="109"/>
      <c r="C280" s="109"/>
      <c r="D280" s="109"/>
      <c r="H280" s="44"/>
      <c r="K280" s="3"/>
      <c r="L280" s="3"/>
      <c r="M280" s="3"/>
      <c r="N280" s="57"/>
      <c r="O280" s="57"/>
      <c r="P280" s="57"/>
    </row>
    <row r="281" spans="1:16" ht="15.75" customHeight="1" thickBot="1" x14ac:dyDescent="0.3">
      <c r="B281" s="109"/>
      <c r="C281" s="109"/>
      <c r="D281" s="109"/>
      <c r="E281" s="6" t="s">
        <v>5</v>
      </c>
      <c r="F281" s="5">
        <v>16.5</v>
      </c>
      <c r="G281" s="17">
        <v>0</v>
      </c>
      <c r="H281" s="44">
        <f>F281*G281</f>
        <v>0</v>
      </c>
      <c r="K281" s="3"/>
      <c r="L281" s="3"/>
      <c r="M281" s="3"/>
      <c r="N281" s="57"/>
      <c r="O281" s="57"/>
      <c r="P281" s="57"/>
    </row>
    <row r="282" spans="1:16" ht="20.25" customHeight="1" thickTop="1" thickBot="1" x14ac:dyDescent="0.35">
      <c r="B282" s="94" t="s">
        <v>58</v>
      </c>
      <c r="C282" s="94"/>
      <c r="D282" s="94"/>
      <c r="E282" s="94"/>
      <c r="F282" s="94"/>
      <c r="G282" s="8" t="s">
        <v>6</v>
      </c>
      <c r="H282" s="40">
        <f>SUM(H281,H273,H261,H250)</f>
        <v>0</v>
      </c>
    </row>
    <row r="283" spans="1:16" ht="20.25" customHeight="1" thickTop="1" x14ac:dyDescent="0.3">
      <c r="B283" s="49"/>
      <c r="C283" s="49"/>
      <c r="D283" s="49"/>
      <c r="E283" s="49"/>
      <c r="F283" s="49"/>
      <c r="G283" s="16"/>
      <c r="H283" s="41"/>
    </row>
    <row r="284" spans="1:16" ht="15.75" customHeight="1" x14ac:dyDescent="0.25">
      <c r="B284" s="18"/>
      <c r="C284" s="18"/>
      <c r="D284" s="18"/>
      <c r="E284" s="6"/>
      <c r="G284" s="17"/>
    </row>
    <row r="285" spans="1:16" ht="18.75" x14ac:dyDescent="0.3">
      <c r="B285" s="49"/>
      <c r="C285" s="49"/>
      <c r="D285" s="49"/>
      <c r="E285" s="14" t="s">
        <v>0</v>
      </c>
      <c r="F285" s="15" t="s">
        <v>1</v>
      </c>
      <c r="G285" s="15" t="s">
        <v>2</v>
      </c>
      <c r="H285" s="47" t="s">
        <v>20</v>
      </c>
    </row>
    <row r="286" spans="1:16" ht="18.75" x14ac:dyDescent="0.3">
      <c r="A286" s="89" t="s">
        <v>59</v>
      </c>
      <c r="B286" s="89"/>
      <c r="C286" s="89"/>
      <c r="D286" s="89"/>
      <c r="E286" s="89"/>
      <c r="F286" s="89"/>
      <c r="G286" s="89"/>
      <c r="H286" s="89"/>
    </row>
    <row r="287" spans="1:16" ht="15.75" customHeight="1" x14ac:dyDescent="0.3">
      <c r="A287" s="26" t="s">
        <v>30</v>
      </c>
      <c r="B287" s="88" t="s">
        <v>60</v>
      </c>
      <c r="C287" s="88"/>
      <c r="D287" s="88"/>
      <c r="E287" s="65"/>
      <c r="F287" s="65"/>
      <c r="G287" s="16"/>
      <c r="H287" s="41"/>
    </row>
    <row r="288" spans="1:16" ht="15.75" customHeight="1" x14ac:dyDescent="0.3">
      <c r="A288" s="26"/>
      <c r="B288" s="88"/>
      <c r="C288" s="88"/>
      <c r="D288" s="88"/>
      <c r="E288" s="65"/>
      <c r="F288" s="65"/>
      <c r="G288" s="16"/>
      <c r="H288" s="41"/>
    </row>
    <row r="289" spans="1:8" ht="15.75" customHeight="1" x14ac:dyDescent="0.3">
      <c r="A289" s="26"/>
      <c r="B289" s="88"/>
      <c r="C289" s="88"/>
      <c r="D289" s="88"/>
      <c r="E289" s="65"/>
      <c r="F289" s="65"/>
      <c r="G289" s="16"/>
      <c r="H289" s="41"/>
    </row>
    <row r="290" spans="1:8" ht="15.75" customHeight="1" x14ac:dyDescent="0.3">
      <c r="A290" s="26"/>
      <c r="B290" s="88"/>
      <c r="C290" s="88"/>
      <c r="D290" s="88"/>
      <c r="E290" s="65"/>
      <c r="F290" s="65"/>
      <c r="G290" s="16"/>
      <c r="H290" s="41"/>
    </row>
    <row r="291" spans="1:8" ht="15.75" customHeight="1" x14ac:dyDescent="0.3">
      <c r="A291" s="26"/>
      <c r="B291" s="88"/>
      <c r="C291" s="88"/>
      <c r="D291" s="88"/>
      <c r="E291" s="65"/>
      <c r="F291" s="65"/>
      <c r="G291" s="16"/>
      <c r="H291" s="41"/>
    </row>
    <row r="292" spans="1:8" ht="15.75" customHeight="1" x14ac:dyDescent="0.3">
      <c r="A292" s="26"/>
      <c r="B292" s="88"/>
      <c r="C292" s="88"/>
      <c r="D292" s="88"/>
      <c r="E292" s="78"/>
      <c r="F292" s="78"/>
      <c r="G292" s="16"/>
      <c r="H292" s="41"/>
    </row>
    <row r="293" spans="1:8" ht="15.75" customHeight="1" x14ac:dyDescent="0.3">
      <c r="A293" s="26"/>
      <c r="B293" s="88"/>
      <c r="C293" s="88"/>
      <c r="D293" s="88"/>
      <c r="E293" s="78"/>
      <c r="F293" s="78"/>
      <c r="G293" s="16"/>
      <c r="H293" s="41"/>
    </row>
    <row r="294" spans="1:8" ht="15.75" customHeight="1" x14ac:dyDescent="0.3">
      <c r="A294" s="26"/>
      <c r="B294" s="88"/>
      <c r="C294" s="88"/>
      <c r="D294" s="88"/>
      <c r="E294" s="65"/>
      <c r="F294" s="65"/>
      <c r="G294" s="16"/>
      <c r="H294" s="41"/>
    </row>
    <row r="295" spans="1:8" ht="15.75" customHeight="1" x14ac:dyDescent="0.3">
      <c r="A295" s="26"/>
      <c r="B295" s="88"/>
      <c r="C295" s="88"/>
      <c r="D295" s="88"/>
      <c r="E295" s="65"/>
      <c r="F295" s="65"/>
      <c r="G295" s="16"/>
      <c r="H295" s="41"/>
    </row>
    <row r="296" spans="1:8" ht="15.75" customHeight="1" x14ac:dyDescent="0.25">
      <c r="A296" s="26"/>
      <c r="B296" s="66" t="s">
        <v>62</v>
      </c>
      <c r="C296" s="113" t="s">
        <v>61</v>
      </c>
      <c r="D296" s="113"/>
      <c r="E296" s="27" t="s">
        <v>12</v>
      </c>
      <c r="F296" s="28">
        <v>183</v>
      </c>
      <c r="G296" s="29">
        <v>0</v>
      </c>
      <c r="H296" s="44">
        <f>F296*G296</f>
        <v>0</v>
      </c>
    </row>
    <row r="297" spans="1:8" ht="15.75" customHeight="1" x14ac:dyDescent="0.25">
      <c r="A297" s="52"/>
      <c r="B297" s="67" t="s">
        <v>63</v>
      </c>
      <c r="C297" s="111" t="s">
        <v>94</v>
      </c>
      <c r="D297" s="111"/>
      <c r="E297" s="53" t="s">
        <v>23</v>
      </c>
      <c r="F297" s="54">
        <v>160</v>
      </c>
      <c r="G297" s="55">
        <v>0</v>
      </c>
      <c r="H297" s="63">
        <f>F297*G297</f>
        <v>0</v>
      </c>
    </row>
    <row r="299" spans="1:8" ht="15.75" customHeight="1" x14ac:dyDescent="0.25">
      <c r="A299" s="26" t="s">
        <v>64</v>
      </c>
      <c r="B299" s="109" t="s">
        <v>65</v>
      </c>
      <c r="C299" s="109"/>
      <c r="D299" s="109"/>
    </row>
    <row r="300" spans="1:8" x14ac:dyDescent="0.25">
      <c r="B300" s="109"/>
      <c r="C300" s="109"/>
      <c r="D300" s="109"/>
    </row>
    <row r="301" spans="1:8" x14ac:dyDescent="0.25">
      <c r="B301" s="109"/>
      <c r="C301" s="109"/>
      <c r="D301" s="109"/>
    </row>
    <row r="302" spans="1:8" x14ac:dyDescent="0.25">
      <c r="B302" s="109"/>
      <c r="C302" s="109"/>
      <c r="D302" s="109"/>
    </row>
    <row r="303" spans="1:8" x14ac:dyDescent="0.25">
      <c r="B303" s="109"/>
      <c r="C303" s="109"/>
      <c r="D303" s="109"/>
    </row>
    <row r="304" spans="1:8" x14ac:dyDescent="0.25">
      <c r="B304" s="109"/>
      <c r="C304" s="109"/>
      <c r="D304" s="109"/>
    </row>
    <row r="305" spans="2:8" x14ac:dyDescent="0.25">
      <c r="B305" s="109"/>
      <c r="C305" s="109"/>
      <c r="D305" s="109"/>
    </row>
    <row r="306" spans="2:8" x14ac:dyDescent="0.25">
      <c r="B306" s="109"/>
      <c r="C306" s="109"/>
      <c r="D306" s="109"/>
    </row>
    <row r="307" spans="2:8" x14ac:dyDescent="0.25">
      <c r="B307" s="109"/>
      <c r="C307" s="109"/>
      <c r="D307" s="109"/>
    </row>
    <row r="308" spans="2:8" x14ac:dyDescent="0.25">
      <c r="B308" s="109"/>
      <c r="C308" s="109"/>
      <c r="D308" s="109"/>
    </row>
    <row r="309" spans="2:8" x14ac:dyDescent="0.25">
      <c r="B309" s="109"/>
      <c r="C309" s="109"/>
      <c r="D309" s="109"/>
    </row>
    <row r="310" spans="2:8" x14ac:dyDescent="0.25">
      <c r="B310" s="109"/>
      <c r="C310" s="109"/>
      <c r="D310" s="109"/>
    </row>
    <row r="311" spans="2:8" x14ac:dyDescent="0.25">
      <c r="B311" s="109"/>
      <c r="C311" s="109"/>
      <c r="D311" s="109"/>
    </row>
    <row r="312" spans="2:8" x14ac:dyDescent="0.25">
      <c r="B312" s="109"/>
      <c r="C312" s="109"/>
      <c r="D312" s="109"/>
    </row>
    <row r="313" spans="2:8" x14ac:dyDescent="0.25">
      <c r="B313" s="109"/>
      <c r="C313" s="109"/>
      <c r="D313" s="109"/>
    </row>
    <row r="314" spans="2:8" x14ac:dyDescent="0.25">
      <c r="B314" s="109"/>
      <c r="C314" s="109"/>
      <c r="D314" s="109"/>
    </row>
    <row r="315" spans="2:8" x14ac:dyDescent="0.25">
      <c r="B315" s="109"/>
      <c r="C315" s="109"/>
      <c r="D315" s="109"/>
    </row>
    <row r="316" spans="2:8" x14ac:dyDescent="0.25">
      <c r="B316" s="64" t="s">
        <v>62</v>
      </c>
      <c r="C316" s="112" t="s">
        <v>73</v>
      </c>
      <c r="D316" s="112"/>
      <c r="E316" s="27" t="s">
        <v>10</v>
      </c>
      <c r="F316" s="28">
        <v>16</v>
      </c>
      <c r="G316" s="29">
        <v>0</v>
      </c>
      <c r="H316" s="44">
        <f>F316*G316</f>
        <v>0</v>
      </c>
    </row>
    <row r="317" spans="2:8" x14ac:dyDescent="0.25">
      <c r="B317" s="64" t="s">
        <v>63</v>
      </c>
      <c r="C317" s="112" t="s">
        <v>66</v>
      </c>
      <c r="D317" s="112"/>
      <c r="E317" s="27" t="s">
        <v>10</v>
      </c>
      <c r="F317" s="28">
        <v>27</v>
      </c>
      <c r="G317" s="29">
        <v>0</v>
      </c>
      <c r="H317" s="44">
        <f>F317*G317</f>
        <v>0</v>
      </c>
    </row>
    <row r="318" spans="2:8" ht="18" thickBot="1" x14ac:dyDescent="0.3">
      <c r="B318" s="64" t="s">
        <v>68</v>
      </c>
      <c r="C318" s="112" t="s">
        <v>67</v>
      </c>
      <c r="D318" s="112"/>
      <c r="E318" s="27" t="s">
        <v>23</v>
      </c>
      <c r="F318" s="28">
        <v>224</v>
      </c>
      <c r="G318" s="29">
        <v>0</v>
      </c>
      <c r="H318" s="44">
        <f>F318*G318</f>
        <v>0</v>
      </c>
    </row>
    <row r="319" spans="2:8" ht="20.25" thickTop="1" thickBot="1" x14ac:dyDescent="0.35">
      <c r="B319" s="94" t="s">
        <v>69</v>
      </c>
      <c r="C319" s="94"/>
      <c r="D319" s="94"/>
      <c r="E319" s="94"/>
      <c r="F319" s="94"/>
      <c r="G319" s="8" t="s">
        <v>6</v>
      </c>
      <c r="H319" s="40">
        <f>SUM(H316:H318,H297,H296)</f>
        <v>0</v>
      </c>
    </row>
    <row r="320" spans="2:8" ht="16.5" thickTop="1" x14ac:dyDescent="0.25">
      <c r="B320" s="58"/>
      <c r="C320" s="58"/>
      <c r="D320" s="58"/>
    </row>
    <row r="321" spans="1:8" x14ac:dyDescent="0.25">
      <c r="B321" s="58"/>
      <c r="C321" s="58"/>
      <c r="D321" s="58"/>
    </row>
    <row r="322" spans="1:8" x14ac:dyDescent="0.25">
      <c r="B322" s="58"/>
      <c r="C322" s="58"/>
      <c r="D322" s="58"/>
    </row>
    <row r="325" spans="1:8" ht="24" thickBot="1" x14ac:dyDescent="0.4">
      <c r="A325" s="97" t="s">
        <v>13</v>
      </c>
      <c r="B325" s="97"/>
      <c r="C325" s="97"/>
      <c r="D325" s="97"/>
      <c r="E325" s="97"/>
      <c r="F325" s="97"/>
      <c r="G325" s="97"/>
      <c r="H325" s="97"/>
    </row>
    <row r="326" spans="1:8" ht="16.5" thickTop="1" x14ac:dyDescent="0.25">
      <c r="E326" s="2"/>
    </row>
    <row r="327" spans="1:8" ht="24" customHeight="1" x14ac:dyDescent="0.3">
      <c r="B327" s="4" t="s">
        <v>14</v>
      </c>
      <c r="C327" s="98" t="s">
        <v>4</v>
      </c>
      <c r="D327" s="98"/>
      <c r="E327" s="98"/>
      <c r="F327" s="98"/>
      <c r="G327" s="20" t="s">
        <v>6</v>
      </c>
      <c r="H327" s="23">
        <f>H23</f>
        <v>0</v>
      </c>
    </row>
    <row r="328" spans="1:8" ht="24" customHeight="1" x14ac:dyDescent="0.3">
      <c r="B328" s="4" t="s">
        <v>15</v>
      </c>
      <c r="C328" s="98" t="s">
        <v>32</v>
      </c>
      <c r="D328" s="98"/>
      <c r="E328" s="98"/>
      <c r="F328" s="98"/>
      <c r="G328" s="20" t="s">
        <v>6</v>
      </c>
      <c r="H328" s="23">
        <f>H131</f>
        <v>0</v>
      </c>
    </row>
    <row r="329" spans="1:8" ht="24" customHeight="1" x14ac:dyDescent="0.3">
      <c r="B329" s="19" t="s">
        <v>33</v>
      </c>
      <c r="C329" s="98" t="s">
        <v>43</v>
      </c>
      <c r="D329" s="98"/>
      <c r="E329" s="98"/>
      <c r="F329" s="98"/>
      <c r="G329" s="21" t="s">
        <v>6</v>
      </c>
      <c r="H329" s="23">
        <f>H231</f>
        <v>0</v>
      </c>
    </row>
    <row r="330" spans="1:8" ht="24" customHeight="1" x14ac:dyDescent="0.3">
      <c r="B330" s="19" t="s">
        <v>34</v>
      </c>
      <c r="C330" s="99" t="s">
        <v>72</v>
      </c>
      <c r="D330" s="99"/>
      <c r="E330" s="99"/>
      <c r="F330" s="99"/>
      <c r="G330" s="21" t="s">
        <v>6</v>
      </c>
      <c r="H330" s="41">
        <f>H282</f>
        <v>0</v>
      </c>
    </row>
    <row r="331" spans="1:8" ht="24" hidden="1" customHeight="1" x14ac:dyDescent="0.3">
      <c r="B331" s="11" t="s">
        <v>34</v>
      </c>
      <c r="C331" s="99" t="s">
        <v>37</v>
      </c>
      <c r="D331" s="99"/>
      <c r="E331" s="99"/>
      <c r="F331" s="99"/>
      <c r="G331" s="22" t="s">
        <v>6</v>
      </c>
      <c r="H331" s="23" t="e">
        <f>#REF!</f>
        <v>#REF!</v>
      </c>
    </row>
    <row r="332" spans="1:8" ht="24" hidden="1" customHeight="1" x14ac:dyDescent="0.3">
      <c r="B332" s="11" t="s">
        <v>34</v>
      </c>
      <c r="C332" s="99" t="s">
        <v>36</v>
      </c>
      <c r="D332" s="99"/>
      <c r="E332" s="99"/>
      <c r="F332" s="99"/>
      <c r="G332" s="22" t="s">
        <v>6</v>
      </c>
      <c r="H332" s="23" t="e">
        <f>#REF!</f>
        <v>#REF!</v>
      </c>
    </row>
    <row r="333" spans="1:8" ht="24" hidden="1" customHeight="1" x14ac:dyDescent="0.3">
      <c r="B333" s="19" t="s">
        <v>34</v>
      </c>
      <c r="C333" s="99" t="s">
        <v>38</v>
      </c>
      <c r="D333" s="99"/>
      <c r="E333" s="99"/>
      <c r="F333" s="99"/>
      <c r="G333" s="21" t="s">
        <v>6</v>
      </c>
      <c r="H333" s="41" t="e">
        <f>#REF!</f>
        <v>#REF!</v>
      </c>
    </row>
    <row r="334" spans="1:8" ht="24" customHeight="1" x14ac:dyDescent="0.3">
      <c r="B334" s="11" t="s">
        <v>35</v>
      </c>
      <c r="C334" s="110" t="s">
        <v>70</v>
      </c>
      <c r="D334" s="110"/>
      <c r="E334" s="110"/>
      <c r="F334" s="110"/>
      <c r="G334" s="22" t="s">
        <v>6</v>
      </c>
      <c r="H334" s="24">
        <f>H319</f>
        <v>0</v>
      </c>
    </row>
    <row r="335" spans="1:8" ht="24" customHeight="1" x14ac:dyDescent="0.3">
      <c r="B335" s="9"/>
      <c r="C335" s="9"/>
      <c r="D335" s="9"/>
      <c r="E335" s="9"/>
      <c r="F335" s="100" t="s">
        <v>44</v>
      </c>
      <c r="G335" s="100"/>
      <c r="H335" s="46">
        <f>SUM(H334,H330,H329,H328,H327)</f>
        <v>0</v>
      </c>
    </row>
    <row r="336" spans="1:8" ht="24" customHeight="1" thickBot="1" x14ac:dyDescent="0.35">
      <c r="A336" s="13"/>
      <c r="B336" s="9"/>
      <c r="C336" s="10"/>
      <c r="D336" s="10"/>
      <c r="E336" s="10"/>
      <c r="F336" s="101" t="s">
        <v>45</v>
      </c>
      <c r="G336" s="101"/>
      <c r="H336" s="45">
        <f>H337-H335</f>
        <v>0</v>
      </c>
    </row>
    <row r="337" spans="1:8" ht="24" customHeight="1" thickBot="1" x14ac:dyDescent="0.35">
      <c r="A337" s="96" t="s">
        <v>16</v>
      </c>
      <c r="B337" s="96"/>
      <c r="C337" s="96"/>
      <c r="D337" s="96"/>
      <c r="E337" s="96"/>
      <c r="F337" s="96"/>
      <c r="G337" s="96"/>
      <c r="H337" s="37">
        <f>H335*1.25</f>
        <v>0</v>
      </c>
    </row>
    <row r="338" spans="1:8" x14ac:dyDescent="0.25">
      <c r="E338" s="2"/>
    </row>
    <row r="339" spans="1:8" x14ac:dyDescent="0.25">
      <c r="E339" s="2"/>
    </row>
    <row r="340" spans="1:8" x14ac:dyDescent="0.25">
      <c r="E340" s="2"/>
    </row>
    <row r="341" spans="1:8" x14ac:dyDescent="0.25">
      <c r="E341" s="2"/>
    </row>
    <row r="342" spans="1:8" ht="15.75" customHeight="1" x14ac:dyDescent="0.25">
      <c r="B342" s="25" t="s">
        <v>17</v>
      </c>
      <c r="C342" s="95"/>
      <c r="D342" s="95"/>
      <c r="E342" s="95"/>
      <c r="F342" s="95"/>
      <c r="G342" s="95"/>
      <c r="H342" s="95"/>
    </row>
    <row r="346" spans="1:8" x14ac:dyDescent="0.25">
      <c r="B346" t="s">
        <v>84</v>
      </c>
    </row>
  </sheetData>
  <mergeCells count="53">
    <mergeCell ref="B287:D295"/>
    <mergeCell ref="C296:D296"/>
    <mergeCell ref="A286:H286"/>
    <mergeCell ref="B3:D13"/>
    <mergeCell ref="B81:D95"/>
    <mergeCell ref="B55:D62"/>
    <mergeCell ref="B208:D221"/>
    <mergeCell ref="B223:D228"/>
    <mergeCell ref="B145:D157"/>
    <mergeCell ref="B319:F319"/>
    <mergeCell ref="C334:F334"/>
    <mergeCell ref="C297:D297"/>
    <mergeCell ref="B299:D315"/>
    <mergeCell ref="C316:D316"/>
    <mergeCell ref="C317:D317"/>
    <mergeCell ref="C318:D318"/>
    <mergeCell ref="C230:D230"/>
    <mergeCell ref="B231:F231"/>
    <mergeCell ref="A235:H235"/>
    <mergeCell ref="B236:D250"/>
    <mergeCell ref="B275:D281"/>
    <mergeCell ref="B263:D273"/>
    <mergeCell ref="B252:D261"/>
    <mergeCell ref="A134:H134"/>
    <mergeCell ref="B113:D130"/>
    <mergeCell ref="B64:D79"/>
    <mergeCell ref="C229:D229"/>
    <mergeCell ref="B159:D169"/>
    <mergeCell ref="B171:D179"/>
    <mergeCell ref="B192:D206"/>
    <mergeCell ref="B181:D190"/>
    <mergeCell ref="B282:F282"/>
    <mergeCell ref="B43:D53"/>
    <mergeCell ref="A2:H2"/>
    <mergeCell ref="C342:H342"/>
    <mergeCell ref="A337:G337"/>
    <mergeCell ref="A325:H325"/>
    <mergeCell ref="C327:F327"/>
    <mergeCell ref="C333:F333"/>
    <mergeCell ref="C330:F330"/>
    <mergeCell ref="C331:F331"/>
    <mergeCell ref="C332:F332"/>
    <mergeCell ref="C328:F328"/>
    <mergeCell ref="C329:F329"/>
    <mergeCell ref="F335:G335"/>
    <mergeCell ref="F336:G336"/>
    <mergeCell ref="B135:D143"/>
    <mergeCell ref="B15:D22"/>
    <mergeCell ref="A27:H27"/>
    <mergeCell ref="B28:D41"/>
    <mergeCell ref="B97:D111"/>
    <mergeCell ref="B131:F131"/>
    <mergeCell ref="B23:F23"/>
  </mergeCells>
  <pageMargins left="1.1811023622047245" right="0.43307086614173229" top="1.1417322834645669" bottom="0.74803149606299213" header="0.31496062992125984" footer="0.31496062992125984"/>
  <pageSetup paperSize="9"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2019-08-19T09:13:52Z</dcterms:modified>
</cp:coreProperties>
</file>