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activeTab="2"/>
  </bookViews>
  <sheets>
    <sheet name="PREDGOVOR TROŠKOVNIKU" sheetId="1" r:id="rId1"/>
    <sheet name="TROŠKOVNIK" sheetId="2" r:id="rId2"/>
    <sheet name="REKAPITULACIJA" sheetId="3" r:id="rId3"/>
  </sheets>
  <definedNames>
    <definedName name="_Toc15114738" localSheetId="1">'TROŠKOVNIK'!#REF!</definedName>
    <definedName name="OLE_LINK1" localSheetId="1">'TROŠKOVNIK'!#REF!</definedName>
    <definedName name="_xlnm.Print_Area" localSheetId="0">'PREDGOVOR TROŠKOVNIKU'!$A$1:$A$22</definedName>
    <definedName name="_xlnm.Print_Area" localSheetId="2">'REKAPITULACIJA'!$A$1:$D$26</definedName>
    <definedName name="_xlnm.Print_Area" localSheetId="1">'TROŠKOVNIK'!$A$1:$G$266</definedName>
    <definedName name="_xlnm.Print_Titles" localSheetId="1">'TROŠKOVNIK'!$2:$2</definedName>
  </definedNames>
  <calcPr fullCalcOnLoad="1"/>
</workbook>
</file>

<file path=xl/sharedStrings.xml><?xml version="1.0" encoding="utf-8"?>
<sst xmlns="http://schemas.openxmlformats.org/spreadsheetml/2006/main" count="898" uniqueCount="507">
  <si>
    <t>3.6.</t>
  </si>
  <si>
    <t>5-04.</t>
  </si>
  <si>
    <t>3.9.</t>
  </si>
  <si>
    <t>t</t>
  </si>
  <si>
    <t>5-04
6-03</t>
  </si>
  <si>
    <t>2-10.2.
3-04.2.</t>
  </si>
  <si>
    <t>3-04.2</t>
  </si>
  <si>
    <t>3-04.4</t>
  </si>
  <si>
    <t>jednostruki slivnik</t>
  </si>
  <si>
    <t>3-04.3</t>
  </si>
  <si>
    <t>Nabava, doprema i ugradnja korugiranih PEHD cijevi klase SN8 sa pripadajućim spojnicama. Cijevi polagati na pripremljenu pješčanu posteljicu, na koju trebaju ravnomjerno nalijegati. Stavka uključuje i ispitivanje na vodonepropusnost i čistoću položenih cijevi. 
  Obračun radova:
Obračun po metru dužnom ugrađene cijevi.</t>
  </si>
  <si>
    <t xml:space="preserve">DN 200 </t>
  </si>
  <si>
    <t>DN 250</t>
  </si>
  <si>
    <t>3.7.</t>
  </si>
  <si>
    <t>3-04.5.</t>
  </si>
  <si>
    <t>3-04.6.</t>
  </si>
  <si>
    <t>Zatvaranje i plombiranje postojećeg slivnika koji ostaje izvan funkcije.Nakon skidanja rešetke s slivnik se zatrpava krupnim kamenim materijalom a zatim se vrh ispunjava betonom.Stavka obuhvaća nabavu dopremu i ugradnju potrebnih materijala. 
  Obračun radova:
Obračun po komadu zatvorenog slivnika.</t>
  </si>
  <si>
    <t>Nabava, doprema i postavljanje fazonskih "T" komada za međusobno spajanje odvodnih cijevi. Fazonski komadi su izrađeni od istog materijala kao i cijevi i trebaju omogućiti spoj cijevi pod kuteo od 45-70° uz pripadajuće spojnice, a što će biti definirano na terenu prilikom izrade oborinske odvodnje.
  Obračun radova:
Obračun po postavljenom komadu.</t>
  </si>
  <si>
    <t>7-01.</t>
  </si>
  <si>
    <t>3-04.2.</t>
  </si>
  <si>
    <t>.</t>
  </si>
  <si>
    <t>RADOVI KRAJOBRAZNOG UREĐENJA</t>
  </si>
  <si>
    <t xml:space="preserve">Fino ravnanje plodnoge prekopavanjem čitave površine sa vađenjem korjenja, ostataka korova, grumenja i tla za sjetvu tratine. 
Obračun radova:
Obračun po četvornom metru površine. </t>
  </si>
  <si>
    <t>Dobava travnog sjemena za suhe krajeve 0.05kg/m2 (sastav smjese Festuca sp. 85%, Lolium perenne 15%). za sijanje u plodno tlo.
Obračun radova:
Obračun po kilogramu sjemena.</t>
  </si>
  <si>
    <t xml:space="preserve">Sjetva sjemena za tratinu sa zalijevanjem u pripremljeno plodno tlo.
Obračun radova:
Obračun po četvornom metru površine. </t>
  </si>
  <si>
    <t>Dobava prijevoz i gnojenje organskim 
gnojivom BIOPOST, FARMER ili BIOGRENA
 - stabla 50 dkg/kom
Obračun radova:
Obračun radova po kilogramu utrošenog gnjojiva.</t>
  </si>
  <si>
    <t>Nabava, dostava i ugradnja kolaca i op- 
reme za vezivanje stabala.
 ( 1 kolac /stablu) 107x1=107
Obračun radova:
Obračun radova po komadu postavljenog kolca.</t>
  </si>
  <si>
    <t>RADOVI KRAJOBRAZNOG UREĐENJA UKUPNO:</t>
  </si>
  <si>
    <t>7.</t>
  </si>
  <si>
    <r>
      <t xml:space="preserve">Iskop rova širine 0.5m, dubine do 0.5m za polaganje cijevi </t>
    </r>
    <r>
      <rPr>
        <sz val="8"/>
        <rFont val="Arial"/>
        <family val="2"/>
      </rPr>
      <t>Ø</t>
    </r>
    <r>
      <rPr>
        <sz val="8"/>
        <rFont val="Arial"/>
        <family val="2"/>
      </rPr>
      <t>100mm ispod trupa nogostupa u svrhu ispuštanja vode iz rigola u okolni teren u materijalu "C" kategorije. Iskopani materijal deponirati sa strane rova na udaljenosti od 1.0 m za kasnije zatrpavanje rova ili odvoženje na deponij.  
  Obračun radova:
Obračun po kubičnom metru iskopanog materijala u sraslom stanju.</t>
    </r>
  </si>
  <si>
    <t>Izrada procjednica (barbakana).
Procjednice od plastičnih cijevi ф100 mm ugrađuju se na razmacima od max. 2 m na svakih 3-4 m2 površine lica zida. Prilikom ugradnje procjednice je potrebno fiksirati za armaturu da bi se osigurao nagib cijevi 1-2 %. Prilikom betoniranja na adekvatan način treba spriječiti prodor betona u cijevi.  
  Obračun radova:
Obračun se vrši po komadu izvedene procjednice (barbakane).</t>
  </si>
  <si>
    <t>3-04.7.1</t>
  </si>
  <si>
    <t>3-04.7.1.</t>
  </si>
  <si>
    <t>2-04</t>
  </si>
  <si>
    <t>3-05.2</t>
  </si>
  <si>
    <t>2-10.3</t>
  </si>
  <si>
    <t>4-01.2</t>
  </si>
  <si>
    <t>4-01.3</t>
  </si>
  <si>
    <t>3-05.5</t>
  </si>
  <si>
    <t>4-01.8</t>
  </si>
  <si>
    <t>3-03.1</t>
  </si>
  <si>
    <t>3-03.2</t>
  </si>
  <si>
    <t>3-04.1</t>
  </si>
  <si>
    <t>3-04.6</t>
  </si>
  <si>
    <t>3-04.5</t>
  </si>
  <si>
    <t>Zatrpavanje prostora iza zida.
Za ovaj rad koristi se materijal iz iskopa za temelje zidova, koji je probran i deponiran uz građevnu jamu.  
  Obračun radova:
Obračun se vrši po kubičnom metru ugrađenog materijala.</t>
  </si>
  <si>
    <t>Dobava i postavljanje sloja pijeska
Izrada podloge ispod cijevi nevezanim materijalom veličine zrna do 6mm (pijesak) vrši se u sloju debljine 10cm. Izrada obloge od pijeska iznad cijevi vrši se zatrpavanjem u sloju visine od 5 cm iznad tjemena cijevi. 
  Obračun radova:
Obračun se vrši po kubičnom metru ugrađene podloge.</t>
  </si>
  <si>
    <t>Čišćenje postojećeg propusta na državnoj cesti. Radovi obuhvaćaju uklanjanje, utovar i odvoženje nanosa, granja i raslinja unutar propusta. Radove treba obavljati ručno.  
  Obračun radova:
Obračun po komadu očišćenog propusta.</t>
  </si>
  <si>
    <t xml:space="preserve">Planiranje dna rova sa točnošću ± 2 cm, prema uzdužnom nagibu propusta. Sve neravnine sasjeći, a dubine popuniti iz iskopa. 
  Obračun radova:
Obračun po četvornom metru isplaniranog dna rova. </t>
  </si>
  <si>
    <t>ZBIRNO:</t>
  </si>
  <si>
    <t>REKAPITULACIJA RADOVA</t>
  </si>
  <si>
    <t>1.7.</t>
  </si>
  <si>
    <t xml:space="preserve"> m'</t>
  </si>
  <si>
    <t>2-02.1
2-02.2
2-02.3</t>
  </si>
  <si>
    <t>2-16.1</t>
  </si>
  <si>
    <t>1-03.1</t>
  </si>
  <si>
    <t>5-01.</t>
  </si>
  <si>
    <t>3-04.8.1</t>
  </si>
  <si>
    <t>2-16.3</t>
  </si>
  <si>
    <t>9.01.</t>
  </si>
  <si>
    <t xml:space="preserve"> 9-02.1</t>
  </si>
  <si>
    <t xml:space="preserve"> 9-02.2</t>
  </si>
  <si>
    <t xml:space="preserve"> 9-02.3</t>
  </si>
  <si>
    <t>Premještanje postojećeg prometnog znaka sa stupom. U cijenu ulazi vađenje znaka sa stupom iz temelja, zatrpavanje iskopanog, iskop i betoniranje novih temelja, učvršćivanje postojećih stupova ili postavljanje novih, te ostali poslovi vezani uz postavljanje stupova prometnih znakova. 
  Obračun radova:
Po komadu premještenog znaka.</t>
  </si>
  <si>
    <t>kom</t>
  </si>
  <si>
    <r>
      <t>m</t>
    </r>
    <r>
      <rPr>
        <vertAlign val="superscript"/>
        <sz val="8"/>
        <rFont val="Arial"/>
        <family val="2"/>
      </rPr>
      <t>3</t>
    </r>
  </si>
  <si>
    <t>2-03</t>
  </si>
  <si>
    <t>1.3.</t>
  </si>
  <si>
    <t>1-03.2</t>
  </si>
  <si>
    <t>1.4.</t>
  </si>
  <si>
    <t>5.</t>
  </si>
  <si>
    <t>2.4.</t>
  </si>
  <si>
    <t>5.2.</t>
  </si>
  <si>
    <t>km</t>
  </si>
  <si>
    <t>3.</t>
  </si>
  <si>
    <t>ZEMLJANI RADOVI</t>
  </si>
  <si>
    <t>2-09.2</t>
  </si>
  <si>
    <t>BETONSKI RADOVI - UKUPNO:</t>
  </si>
  <si>
    <t>PRIPREMNI RADOVI - UKUPNO:</t>
  </si>
  <si>
    <t>ZEMLJANI RADOVI - UKUPNO:</t>
  </si>
  <si>
    <t>OPREMA CESTE</t>
  </si>
  <si>
    <t>OPREMA CESTE - UKUPNO:</t>
  </si>
  <si>
    <t>2.</t>
  </si>
  <si>
    <t>2.3.</t>
  </si>
  <si>
    <t>BETONSKI RADOVI</t>
  </si>
  <si>
    <t>m'</t>
  </si>
  <si>
    <r>
      <t>m</t>
    </r>
    <r>
      <rPr>
        <vertAlign val="superscript"/>
        <sz val="8"/>
        <rFont val="Arial"/>
        <family val="2"/>
      </rPr>
      <t>3</t>
    </r>
  </si>
  <si>
    <t>1.5.</t>
  </si>
  <si>
    <t>Red.br.</t>
  </si>
  <si>
    <t>OPIS RADA</t>
  </si>
  <si>
    <t>Jed.mj.</t>
  </si>
  <si>
    <t>Količina</t>
  </si>
  <si>
    <t>Jed.cij.</t>
  </si>
  <si>
    <t>Cijena</t>
  </si>
  <si>
    <r>
      <t>m</t>
    </r>
    <r>
      <rPr>
        <vertAlign val="superscript"/>
        <sz val="8"/>
        <rFont val="Arial"/>
        <family val="2"/>
      </rPr>
      <t>2</t>
    </r>
  </si>
  <si>
    <t>OZNAKE NA KOLNIKU</t>
  </si>
  <si>
    <t>SVEUKUPNO:</t>
  </si>
  <si>
    <t>KOLNIČKA KONTRUKCIJA</t>
  </si>
  <si>
    <t>4.</t>
  </si>
  <si>
    <t>2.5.</t>
  </si>
  <si>
    <t>4.2.</t>
  </si>
  <si>
    <t>1.</t>
  </si>
  <si>
    <t>PRIPREMNI RADOVI</t>
  </si>
  <si>
    <t>1-03.4</t>
  </si>
  <si>
    <r>
      <t>m</t>
    </r>
    <r>
      <rPr>
        <vertAlign val="superscript"/>
        <sz val="8"/>
        <rFont val="Arial"/>
        <family val="2"/>
      </rPr>
      <t>,</t>
    </r>
  </si>
  <si>
    <t>PROMETNI ZNAKOVI</t>
  </si>
  <si>
    <t>KOLNIČKA KONTRUKCIJA - UKUPNO:</t>
  </si>
  <si>
    <t xml:space="preserve">kom </t>
  </si>
  <si>
    <t>NAPOMENA UZ TROŠKOVNIK</t>
  </si>
  <si>
    <t>Teh.uvjeti</t>
  </si>
  <si>
    <t>Obnova iskolčenja osi trase, profila i poligona. Radovi obuhvaćaju sva potrebna geodetska mjerenja, kojima se podaci sa projekta prenose na teren, osiguranje osi trase i stalnih visinskih točaka, obnavljanje i održavanje oznaka na terenu za vrijeme građenja odnosno predaje radova. Stavka uključuje i potreban materijal, te troškove prijevoza vezanog uz ovaj rad.
  Obračun radova:
Obračun se vrši po kilometru trase.</t>
  </si>
  <si>
    <t>1.1.</t>
  </si>
  <si>
    <t>1.2.</t>
  </si>
  <si>
    <t>***</t>
  </si>
  <si>
    <t>2.1.</t>
  </si>
  <si>
    <t>2.2.</t>
  </si>
  <si>
    <t>5.1.</t>
  </si>
  <si>
    <t>1-02.1.</t>
  </si>
  <si>
    <t>1-02.2
1-02.3
1-02.5
1-02.6</t>
  </si>
  <si>
    <t>1.6.</t>
  </si>
  <si>
    <t>2-10.2</t>
  </si>
  <si>
    <r>
      <t>m</t>
    </r>
    <r>
      <rPr>
        <vertAlign val="superscript"/>
        <sz val="8"/>
        <rFont val="Arial"/>
        <family val="2"/>
      </rPr>
      <t>2</t>
    </r>
  </si>
  <si>
    <t>Cijena radova (kn)</t>
  </si>
  <si>
    <t>Opis grupe radova</t>
  </si>
  <si>
    <t>Puna jednostruka rubna linija, širine 15cm .
  Obračun radova:
Po dužnom metru iscrtane linije.</t>
  </si>
  <si>
    <t>Isprekidana rubna linija, širine 15cm, duljina punog dijela 1.0 m, isprekidanog 1.0 m .
  Obračun radova:
Po dužnom metru iscrtane linije.</t>
  </si>
  <si>
    <t>6.1.</t>
  </si>
  <si>
    <t>6.7.</t>
  </si>
  <si>
    <t>6.12.</t>
  </si>
  <si>
    <t>6.</t>
  </si>
  <si>
    <t>'3-04.8.1</t>
  </si>
  <si>
    <t>kg</t>
  </si>
  <si>
    <t>Iskop humusa. Rad obuhvaća površinski iskop humusnog sloja debljine 15cm i prebacivanje na odlagalište. 
  Obračun radova:
Po kubičnom metru iskopanog humusa.</t>
  </si>
  <si>
    <t>ZIDOVI</t>
  </si>
  <si>
    <t>MAG 500/560</t>
  </si>
  <si>
    <t>RA 400/500</t>
  </si>
  <si>
    <t>ZIDOVI - UKUPNO:</t>
  </si>
  <si>
    <t>Izrada posebne dobro izmješane zemljano – travne smjese za nasipavanje (količine su 15% više zbog gubitaka kod nasipanja). Sastav smjese po 1m3:
- plodna zemlja  80%
- treset  20%
Obračun radova:
Obračun po kubičnom metru smjese.</t>
  </si>
  <si>
    <t>3.1.</t>
  </si>
  <si>
    <t>3.2.</t>
  </si>
  <si>
    <t>3.3.</t>
  </si>
  <si>
    <t>3.4.</t>
  </si>
  <si>
    <t>2-08.1</t>
  </si>
  <si>
    <t>2.6.</t>
  </si>
  <si>
    <t>4.1.</t>
  </si>
  <si>
    <t>4.3.</t>
  </si>
  <si>
    <t>4.4.</t>
  </si>
  <si>
    <t>5.3.</t>
  </si>
  <si>
    <t>5.4.</t>
  </si>
  <si>
    <t>6.2.</t>
  </si>
  <si>
    <t>6.3.</t>
  </si>
  <si>
    <t>6.4.</t>
  </si>
  <si>
    <t>6.5.</t>
  </si>
  <si>
    <t>6.6.</t>
  </si>
  <si>
    <t>6.10.</t>
  </si>
  <si>
    <t>7.1.</t>
  </si>
  <si>
    <t>7.2.</t>
  </si>
  <si>
    <t>7.3.</t>
  </si>
  <si>
    <t>8.1.</t>
  </si>
  <si>
    <t>Prometnica(nogostup)</t>
  </si>
  <si>
    <t>Dobava i postavljanje PVC cijevi
Nabava, doprema i ugradnja PVC cijevi Ø100mm l=2.0m na pripremljenu podlogu. Cijevi se polažu na pripremljenu posteljicu od pijeska na koju trebaju ravnomjerno nalijegati. Kvaliteta cijevi prema standardu B.C4.061.  
  Obračun radova:
Obračun se vrši po dužnom metru ugrađene cijevi.</t>
  </si>
  <si>
    <t>Iskop stepenica. Rad obuhvaća iskop stepenica na nagnutim temeljnim tlima u svim kategorijama materijala s utovarom, a prema profilima i mjerama datim u projektu ili po odredbi nadzornog inženjera.Dio materijala iskopanog u stepenicama moguće ugraditi u slojeve nasipa.
  Obračun radova:
Po kubičnom metru stvarno izvršenog iskopa tla u sraslom stanju.</t>
  </si>
  <si>
    <t>2.7.</t>
  </si>
  <si>
    <t>2-03.</t>
  </si>
  <si>
    <r>
      <t>m</t>
    </r>
    <r>
      <rPr>
        <vertAlign val="superscript"/>
        <sz val="8"/>
        <rFont val="Arial"/>
        <family val="2"/>
      </rPr>
      <t>3</t>
    </r>
  </si>
  <si>
    <t>2.8.</t>
  </si>
  <si>
    <t>2-08.5</t>
  </si>
  <si>
    <t xml:space="preserve">Uređenje temeljnog tla u nekoherentnim i mješanim materijalima mehaničkim zbijanjem.
Stavka obuhvaća  čišćenje, planiranje, eventualno rijanje tla radi sušenja, vlaženje i zbijanje, tj. potpuno uređenje temeljnog tla. Zahtijevani modul stišljivosti tla iznosi Ms ≥20 MN/m2.
Obračun radova:
Po četvornom metru stvarno uređenog temeljnog tla.   </t>
  </si>
  <si>
    <t>Uređenje posteljice nasipa i usjeka od miješanih materijala na mjestima gdje kolnik izlazi iz gabarita postojeće prometnice. Planiranje i valjanje posteljice sa dotjerivanjem nagiba prema kotama iz projekta. Stupanj zbijenosti prema standardnom Proctorovom postupku treba biti veći od 100%, a modul stišljivosti mjeren kružnom pločom Ø30cm  Ms&gt;35 MN/m2. 
  Obračun radova:
Po kvadratnom metru uređene i zbijene posteljice.</t>
  </si>
  <si>
    <t>1-03.0</t>
  </si>
  <si>
    <t xml:space="preserve"> 9-01.</t>
  </si>
  <si>
    <t xml:space="preserve"> 9-01.2</t>
  </si>
  <si>
    <t>Znakovi izričitih naredbi (samo ploča znaka sa potrebnim materijalom za ugradnju na stup znaka) . U cijenu ulazi izrada i bojanje znakova, lijepljenje folije i učvršćivanje ploče znaka na stup znaka.
  Obračun radova:
Po komadu postavljene ploče znaka.</t>
  </si>
  <si>
    <t xml:space="preserve"> 9-01.3</t>
  </si>
  <si>
    <t>Znakovi obavijesti (samo ploča znaka sa potrebnim materijalom za ugradnju na stup znaka) .U cijenu ulazi izrada i bojanje znakova, lijepljenje folije i učvršćivanje ploče znaka na stup znaka.
  Obračun radova:
Po komadu postavljene ploče znaka.</t>
  </si>
  <si>
    <t>jednostruki stup</t>
  </si>
  <si>
    <t>dvostruki stup</t>
  </si>
  <si>
    <t>7.2.2.</t>
  </si>
  <si>
    <t>8.2.3.</t>
  </si>
  <si>
    <t xml:space="preserve"> 9-02.4</t>
  </si>
  <si>
    <t>Isprekidana razdjelna linija, širine 12cm duljina punog dijela 1.0 m, isprekidanog 1.0 m .
  Obračun radova:
Po dužnom metru iscrtane linije uključujući međurazmake.</t>
  </si>
  <si>
    <t>Pješački prijelazi. 
  Obračun radova:
Po kvadratnom metru iscrtane površine.</t>
  </si>
  <si>
    <t>Linija vodilja u raskrižjima, širine 15cm duljina punog dijela 1.00m, isprekidanog 1.0m .
  Obračun radova:
Obračun po metru iscrtane linije uključujući međurazmake.</t>
  </si>
  <si>
    <t>Polja za usmjeravanje.Označavaju dio površine kolnika koji nije namjenjen prometu i na kojima nije dopušteno zaustavljanje ni parkiranje vozila. Obilježavaju se kosim linijama bijele boje debljine 20cm na razmaku od 40cm .
  Obračun radova:
Po kvadratnom metru iscrtanih površina, uključujući međurazmake.</t>
  </si>
  <si>
    <t>Isprekidana razdjelna linija, širine 15cm duljina punog dijela 5.0 m, isprekidanog 5.0 m .
  Obračun radova:
Po dužnom metru iscrtane linije uključujući međurazmake.</t>
  </si>
  <si>
    <t>OPREMA ZA OZNAČIVANJE RUBA KOLNIKA</t>
  </si>
  <si>
    <t>PJEŠAČKA OGRADA</t>
  </si>
  <si>
    <t>Izrada pješačke ograde od pravokutnih profila. Visina ograde je 1,00 m od nivoa nogostupaili prometnice, razmak stupova 1,50 m.  Dimenzije elemenata ograde su: rukohvat 60/60/2 mm, stup 60/60/2 mm, ispune 20/20/1,5 mm, donje prečke 50/50/3 mm  Svi elementi ograde moraju biti antikorozivno zaštićeni. U cijenu su uključeni svi materijali, rad, prijevoz, antikorizivna zaštita i sve potrebno za potpuno dovršenje rada.
  Obračun radova:
Obračun po dužnom metru ugrađene ograde.</t>
  </si>
  <si>
    <t>m</t>
  </si>
  <si>
    <t>ZAŠTITNE OGRADE</t>
  </si>
  <si>
    <t>7.5.2.</t>
  </si>
  <si>
    <t>Nabava, prijevoz, postavljanje i zaštita jednostrane konzolne zaštitne ograde na stupovima sidrenim u betonskoj pasici na razmaku 4.0 m.  Rad uključuje dobavu, prijevoz i ugradnju betona na mjestima ugradnje stupova, kao i antikorozivnu zaštitu te postavljanje katadioptera na svakih 8 m ograde. U jediničnu cijenu uključena je nabava sastavnih elemenata ograde, kosih početnih pocinčanih elemenata duljine 4.0 m  sa stupovima na razmaku od 4.0 (2.0) m, prijevoz na mjesto montaže, ugrađivanje stupova, montiranje plašteva, antikorozivnu zaštitu, te obavljanje svih ostalih potrebnih radova koji su u vezi s postavljanjem odbojne ograde.
  Obračun radova:
Postavljanje čelične ograde obračunava se u metrima kompletno postavljene ograde.</t>
  </si>
  <si>
    <t>Dobava i ugradnja armirano betonske montažne ograde "BEPO" (NEW JERSEY) prema detaljima iz projekta, uključujući izradu podloge od drobljenog kamena debljine 15 cm u zbijenom stanju. Podloga mora imati zbijenost od min. Ms=80 MN/m2 mjereno kružnom pločom 30 cm. Početni i završni kosi elementi betonske ograde dužine 3,00 m trebaju biti obojani žuto.
  Obračun radova:
Po dužnom metru montirane ograde uključujući izradu podloge.</t>
  </si>
  <si>
    <t>9-03.1.1.</t>
  </si>
  <si>
    <t>7-01.10.</t>
  </si>
  <si>
    <t>9-04.1</t>
  </si>
  <si>
    <t>9-04.1.</t>
  </si>
  <si>
    <t>znak A12</t>
  </si>
  <si>
    <t>znak A13</t>
  </si>
  <si>
    <t>Glodanje postojećeg asfalta.Rad obuhvaća profiliranje kolnika  specijalnim strojevima  radi izravnanja površine kolnika i pripreme za ugradnju novog habajućeg sloja. Debljine glodanja kreće se od 1 do 4cm (u prosjeku iznosi 2.5 cm).Ovim radom obuhvaćeno je i uklanjanje skinutog asfalta, odvoz na deponiju te čišćenje obrađene površine kolnika. 
  Obračun radova:
Po  kvadratnom metru profiliranog kolnika.</t>
  </si>
  <si>
    <t>1-03.2.</t>
  </si>
  <si>
    <t>Popravak pojedinačnih pukotina. Ovaj rad obuhvaća popravak pojedinačnih pukotina(uzdužnih i poprečnih) obradom i ispunjavanjem bitumenskom masom. Pukotine obraditi na način da se očiste oštrom metlom i komprimiranim zrakom, a nakon toga se ispunjavaju mješavinom pijeska i bitumenske emulzije u trostrukoj širini pukotine te posipaju suhom kamenom sitneži. Kvaliteta mase za zalijevanje mora odgovarati normi HRNU.M3.244.
  Obračun radova:
Po  dužnom metru popravljenog kolnika.</t>
  </si>
  <si>
    <t>Špricanje kolnika bitumenskom emulzijom prije nanošenja izravnavajućeg odnosno habajućeg sloja u količini od 0.3 kg/m2. Prethodno je potrebno očistiti kolnik. U cijenu ulazi čišćenje kolnika, nabava i doprema emulzije te sve radnje potrebne za potpuni završetak posla.
  Obračun radova:
Po  kvadratnom metru očišćene i premazane površine.</t>
  </si>
  <si>
    <t>8.2.</t>
  </si>
  <si>
    <t>8.3.</t>
  </si>
  <si>
    <t>Geodetski radovi iskolčenja.
Radovi obuhvaćaju iskolčenje trase, parkirališta i objekata prije početka izvođenja građevinskih radova. Stavka uključuje i izradu potrebne dokumentacije o obavljenom radu (elaborat iskolčenja), kao i sav potreban materijal, te troškove prijevoza vezanog uz ovaj rad.
  Obračun radova:
Obračun se vrši po kilometru trase.</t>
  </si>
  <si>
    <t>Parking</t>
  </si>
  <si>
    <t>ha</t>
  </si>
  <si>
    <t>bankina š=1.0m</t>
  </si>
  <si>
    <t>Sanacija postojećeg betonskog zida na istočnoj strani parkirališta primjenom betona. U cijenu je uključena izrada oplate, spravljanje, doprema i ugradnja betona,  njega betona, kontrola kvalitete, skidanje oplate i odstranjivanje otpadaka. Ukoliko se pokaže da sanacija nije moguća, potrebno je srušiti postojeći zidić i izraditi novi u dužini od  60.0m.
  Obračun radova:
Po metru kubičnom ugrađenog betona.</t>
  </si>
  <si>
    <t>0-04.3</t>
  </si>
  <si>
    <t>Zaštita novih armirano-betonskih zidova kamenom oblogom debljine ~15cm na podlozi od betona.
Rad obuhvaća nabavu, dobavu i ugradnju tj. ručno postavljanje obloge s pripremama i obradom fuga. 
  Obračun radova:
Obračun se vrši po kvadratnom metru ugrađene kamene obloge</t>
  </si>
  <si>
    <t>4-01.4</t>
  </si>
  <si>
    <t>2-16</t>
  </si>
  <si>
    <t xml:space="preserve"> 9-02.</t>
  </si>
  <si>
    <t>Nabava i prijevoz stablašica do gradilišta tipa Tilia(lipa), Perunika, Acer pseudoplatanus(javor), palme i slično, kontejner 30 lit, opseg debla 3/8 cm. Sadnice moraju biti zdrave, pravcilno razvijene, propisane veličine i starosti. u cijenu ulazi i sadnja sa izradom zdjelice za vodu i jednokratno zalijevanje na pokosu.
Obračun radova:
Obračun radova po komadu zadađenog stabla.</t>
  </si>
  <si>
    <t>2-16.2</t>
  </si>
  <si>
    <t>Izrada huniziranih i zatravljenih bankine  oblogom od plodne zemlje, širine 1.0m, debljine 20cm, uz planiranje i lako nabijanje sa sijanjem trave, a prema detaljima u projektu. U cijenu ulazi sav rad i materijal  potreban za dovršenje rada. 
  Obračun radova:
Rad se mjeri u metrima kvadratnim potpuno završene bankine.</t>
  </si>
  <si>
    <t>5.9.</t>
  </si>
  <si>
    <t>8.4.</t>
  </si>
  <si>
    <t>8.6.</t>
  </si>
  <si>
    <t>8.7.</t>
  </si>
  <si>
    <t>8.8.</t>
  </si>
  <si>
    <t>Betoniranje podloge kanalizacijskih cijevi i uljevnog okna mršavim betonom C12/15(20) uz planiranje i dotjerivanje projektiranog nagiba. Debljina podloge prema prilozima u projektu. U cijenu je uključeno spravljanje, doprema i ugradnja betona, te kontrola kvalitete. 
  Obračun radova:
Po kubičnom metru ugrađenoga betona.</t>
  </si>
  <si>
    <t>Izrada podloge obodnih kanala i kanalskih rešetki na prethodno planiranom dnu rova. Debljina podložnog sloja od betona C12/15 iznosi 15cm. U cijenu je uključeno nabava, doprema i ugradnja betona u cijelosti.
  Obračun radova:
Obračun po kubičnom metru ugrađenog betona.</t>
  </si>
  <si>
    <t>Smjerokazni stupići za označavanje ruba kolnika(K01). Nabava, doprema i ugradnja PVC smjerokaznih stupića visine 120 cm sa reflektirajućim oznakama. Stupići se polažu u betonske temelje (C20/25).  Postojeće smjerokazne stupiće zbog dotrajalosti i oštećenja  treba ukloniti i ugraditi nove. 
  Obračun radova:
Po komadu ugrađenog stupića.</t>
  </si>
  <si>
    <t>Betoniranje izljevne(uljevne) građevine cijevnih propusta betonom C25/30. U cijenu je uključeno spravljanje, doprema i ugradnja betona, te izrada i skidanje oplate. 
  Obračun radova:
Po kubičnom metru ugrađenoga betona.</t>
  </si>
  <si>
    <t>Nabava, doprema i ugradnja montažne betonske kanalete dimenzija 50 x 50 x 15 cm (C25/30) na podlozi od cementne glazure, ispod koje se nalazi drobljeni kameni materijal debljine 15 cm u uvaljanom stanju. Podloga mora imati zbijenost od min Ms =80 MN/m2, mjereno kružnom pločom Ø30 cm. 
  Obračun radova:
Po dužnom metru izvedene kanalete.</t>
  </si>
  <si>
    <t>beton C25/30</t>
  </si>
  <si>
    <t>Nabava, doprema i ugradnja betonskih rubnjaka dimenzija 8/20cm (C30/37) na temelj od betona C16/20. 
Rubnjaci se polažu u neočvrsli beton i niveliraju prema kotama iz projekta.  
  Obračun radova:
Obračun se vrši po dužnom metru ugrađenog rubnjaka zajedno s temeljom.</t>
  </si>
  <si>
    <t>Nabava, doprema i/ili izrada te ugradnja montažnih betonskih elemenata za odvodnju (obodnog kanala) na dijelu južne strane prometnice kao sastavni dio nogostupa dimenzija 40 x 51 x 100 cm , prema detalju iz projekta od C30/37 na betonskoj podlozi debljine 15 cm. 
  Obračun radova:
Obračun po komadu ugrađenog elementa.</t>
  </si>
  <si>
    <t>Nabava, doprema i/ili izrada te ugradnja montažnih betonskih elemenata za odvodnju (obodnog kanala) na dijelu južne strane prometnice kao sastavni dio nogostupa dimenzija 40 x 110 x 120 cm , prema detalju iz projekta od C30/37 na betonskoj podlozi debljine 15 cm. 
  Obračun radova:
Obračun po komadu ugrađenog elementa.</t>
  </si>
  <si>
    <t>Nabava, doprema i ugradnja betonskih rubnjaka dimenzija 15/25 (C40/50) na temelj od betona C16/20.
Radovi se odnose na usmjeravajuće otoke u raskrižjima. 
Rubnjaci se polažu u neočvrsli beton C16/20 i niveliraju prema kotama iz projekta.  
  Obračun radova:
Obračun se vrši po  dužnom metru ugrađenog rubnjaka zajedno s temeljom.</t>
  </si>
  <si>
    <t xml:space="preserve">Rad obuhvaća nabavu i postavljanje novih prometnih znakova prema "Pravilniku o prometnim znakovima i signalizaciji na cestama" (N.N. 33/2005). Lice znaka mora biti jasno i trajno sa folijom visokog sjaja, koja mora imati minimalnu  jačinu retrorefleksije 80 cd/lx/m2, odnosno nakon pet godina uporabe 50 cd/lx/m2. Pozadina znaka mora biti premazana termo stabilnim plastičnim slojem sive boje. Na pozadini znaka treba biti trajna oznaka sa sadržajem: ime proizvođača, mjesec i godina proizvodnje. Postojeći znakovi koji su u skladu sa tim pravilnikom trebaju se ostaviti ili premjestiti prema situaciji prometnog rješenja. </t>
  </si>
  <si>
    <t>Stupovi prometnog znaka. Prometni znakovi pričvršćuju se na stupove koji su izrađeni od čeličnih cijevi zaštićeni protiv korozije postupkom vrućeg cinčanja. Promjer stupa je 2,5'' debljina stjenke minimalno 3 mm, a  dužine 3,5m. U cijenu ulazi izrada stupova, iskop i betoniranje temelja, učvršćivanje stupova i ostali poslovi vezani uz postavljanje stupova prometnih znakova. 
  Obračun radova:
Po komadu postavljenog stupa.</t>
  </si>
  <si>
    <r>
      <t>Ploča za označavanje prometnog otoka (</t>
    </r>
    <r>
      <rPr>
        <b/>
        <sz val="8"/>
        <rFont val="Arial"/>
        <family val="2"/>
      </rPr>
      <t xml:space="preserve">K06 </t>
    </r>
    <r>
      <rPr>
        <sz val="8"/>
        <rFont val="Arial"/>
        <family val="2"/>
      </rPr>
      <t>i K08). 
  Obračun radova:
Po komadu ugrađene ploče.</t>
    </r>
  </si>
  <si>
    <t xml:space="preserve"> 9-02.0</t>
  </si>
  <si>
    <t>Isprekidana razdjelna linija, širine 15cm duljina punog dijela 10.0 m, isprekidanog 5.0 m .
  Obračun radova:
Po dužnom metru iscrtane linije uključujući međurazmake.</t>
  </si>
  <si>
    <t>Isprekidana razdjelna linija, širine 15cm duljina punog dijela 5.0 m, isprekidanog 10.0 m .
  Obračun radova:
Po dužnom metru iscrtane linije uključujući međurazmake.</t>
  </si>
  <si>
    <t>Isprekidana razdjelna linija, širine 15cm duljina punog dijela 3.0 m, isprekidanog 3.0 m .
  Obračun radova:
Po dužnom metru iscrtane linije uključujući međurazmake.</t>
  </si>
  <si>
    <t>Isprekidana rubna linija, širine 30cm, duljina punog dijela 1.0 m, isprekidanog 1.0 m  na mjestu autobusnog ugibališta.
  Obračun radova:
Po dužnom metru iscrtane linije.</t>
  </si>
  <si>
    <t>ODVODNJA</t>
  </si>
  <si>
    <t>ODVODNJA - UKUPNO:</t>
  </si>
  <si>
    <t>2.9.</t>
  </si>
  <si>
    <t>3.8.</t>
  </si>
  <si>
    <t>5.5.</t>
  </si>
  <si>
    <t>Iskop dvodnog jarka bez obloge dubine do 0.3m i širine 0.9m, trapeznog oblika za odvodnju površinske vode sa kolnika, usjeka ili nasipa kao i pribrežne vode do propusta, upojne građevine,  vodotoka, vododerina i sl. Iskope treba obavljati strojno, prema mjerama i visinskim kotama iz projekta u nagibo od 0.2 - 2.0%. U jediničnu cijenu je uračunato iskop, razastiranje, odvoz viška materijala na deponiju, fino uređenje pokosa i dna jarka, a u svemu prema  poglavljima 2-06 i 2-07OTU . 
  Obračun radova:
Po kubičnom metru iskopanog jarka posebno po utvrđenim kategorijama tla.</t>
  </si>
  <si>
    <t>3-01.1.1.</t>
  </si>
  <si>
    <t>jednostruka zaštitna ograda</t>
  </si>
  <si>
    <t>smjerokazni stupići za označavanje ruba kolnika</t>
  </si>
  <si>
    <t>prometni znakovi</t>
  </si>
  <si>
    <t>7.4.2.</t>
  </si>
  <si>
    <t>1.8.</t>
  </si>
  <si>
    <t xml:space="preserve">znak A11  </t>
  </si>
  <si>
    <t xml:space="preserve">znak A17  </t>
  </si>
  <si>
    <t>znak A22</t>
  </si>
  <si>
    <t>znak A38</t>
  </si>
  <si>
    <t>znak C81   90/135</t>
  </si>
  <si>
    <t>znak C80   90/130</t>
  </si>
  <si>
    <t>4-01.4.3.</t>
  </si>
  <si>
    <t>Preslaganje suhozidova. Ova stavka se odnosi na postojeće suhozidove uz rub kolnika, koje je potrebno izmjestiti(presložiti) na određenu udaljenost. Ovaj rad uključuje uklanjanje kamenja suhozidova, odlaganje na udaljenost od nekoliko metara, te ponovnu gradnju suhozidova obrađenim lomljenim kamenom u suho visine do 1.0 metra.
  Obračun radova:
Rad se mjeri i obračunava u dužnim metrima presloženog zida.</t>
  </si>
  <si>
    <t>4-01.9.
4-01.10.</t>
  </si>
  <si>
    <t>9.01.
SO.V.1</t>
  </si>
  <si>
    <t>C3.5.2.</t>
  </si>
  <si>
    <t>5-01.
C3.4.3
C3.4.4</t>
  </si>
  <si>
    <t>C5.5.3.</t>
  </si>
  <si>
    <r>
      <t xml:space="preserve">Izrada novih cijevnih propusta promjera od polipropilenskih korugiranih cijevi DN1000 mm klase čvrstoće SN-8 sa odgovarajućim spojnicama. Iskop za propust u materijalu "A, B i C" kategorije. Iskopani materijal deponirati sa strane rova na udaljenosti od 1.0 m za kasnije zatrpavanje rova ili odvoženje na deponij. 
Betoniranje podloge polipropilenskih cijevi i uljevnog okna mršavim betonom C 12/15 uz planiranje i dotjerivanje projektiranog nagiba.
Nabava, doprema i postavljanje polipropilenskih cijevi sa odgovarajućim spojnicama. Izrada zaštitne obloge oko polipropilenskih cijevi  od betona C 16/20, </t>
    </r>
    <r>
      <rPr>
        <sz val="8"/>
        <color indexed="10"/>
        <rFont val="Arial"/>
        <family val="2"/>
      </rPr>
      <t>izrada  dna i zidova uljevnog okna propusta, dimenzija svijetlog otvora 110x120x140 iz betona C 25/30 u dvostranoj oplati</t>
    </r>
    <r>
      <rPr>
        <sz val="8"/>
        <rFont val="Arial"/>
        <family val="2"/>
      </rPr>
      <t>, betoniranje izlazne glave cijevnog propusta betonom C 25/30. U cijenu je uključeno spravljanje, doprema i ugradnja betona, te izrada i skidanje oplate kao i kasnije zatrpavanje rova nakon polaganja cijevi propusta.                                                       
Obračun radova:
Po komadu izgrađenog propusta prosječne duljine 10m.</t>
    </r>
  </si>
  <si>
    <t xml:space="preserve">znak A09  </t>
  </si>
  <si>
    <t>Izrada bankine i/ili berme od mehanički stabiliziranog zrnatog kamenog materijala prema detaljima u projektu. U cijenu ulazi sav rad(priprema, čišćenje, valjanje i dr.) i materijal  potreban za dovršenje rada. 
  Obračun radova:
Rad se mjeri u metrima dužnim potpuno završene bankine/berme.</t>
  </si>
  <si>
    <t>Popravak i izdizanje postojeće zaštitne ograde uz djelomično dodavanje dvostrukog plašta. Ovaj rad obuhvaća uklanjanje plašta postojeće ograde i postavljanje novih stupa za njenu ponovnu ugradnju. Radom je obuhvaćena još i nabava materijala, prijevoz i montaža nedostajućih elemenata, odnosno izrada novog dijela ograde.  
zamjena stupova i izdizanje u dužini od L=700m
dodavanje dvostrukog plašta u dužini od L=200m
  Obračun radova:
Popravak i izdizanje obračunava se u metrima dužnim ograde.</t>
  </si>
  <si>
    <t>Zamjena i izmještanje postojeće zaštitne ograde. Ovaj rad obuhvaća popravak oštećenih, te demontažu i zamjenu uništenih dijelova ograde . Radom je obuhvaćena još i nabava materijala, prijevoz i montaža nedostajućih elemenata, odnosno izrada dijela ograde . Potrebno je izvršiti korekciju (izmještanje) postojeće ograde da se dobije porebna udaljenost i kontinuitet. 
  Obračun radova:
Popravak, izmještanje te postavljanje obračunava se u metrima dužnim ograde.</t>
  </si>
  <si>
    <t>7.4.3.</t>
  </si>
  <si>
    <t>Demontaža i uklanjanje prometnih znakova.
Stavka obuhvaća  pažljivo demontiranje svih postojećih prometnih znakova  i  ploča. Neoštećene ih treba predati investitoru i odložiti na lokaciju koju odredi investitor. 
Osim toga, u stavku je uključeno vađenje temelja i stupova,  utovar  neupotrebljivog materijala u vozilo, prijevoz na odgovarajuću deponiju, deponiranje, plaćanje taksi i ostalih davanja za korištenje deponije, uključujući obvezu izvođača da pronađe deponiju.  
Obračun radova:
Po komadu uklonjenog prometnog znaka.</t>
  </si>
  <si>
    <t>Uklanjanje preostale postojeće cestovne opreme(smjerokaznih stupića i reklama). Rad obuhvaća uklanjanje i demontiranje svih dijelova postojeće prometne opreme, sa utovarom prijevozom i slaganjem ove opreme na mjesto koje odredi nadzorni inženjer. 
  Obračun radova:
Po komadu uklonjenog stupića i demontirane reklamne ploče.</t>
  </si>
  <si>
    <t>Odstranjivanje samoniklog raslinja sa stabiliziranih (roliranih) pokosa. U cijeni rada uračunato odstranjivanje raslinja, utovar u vozilo i odvoz na deponiju koju odredi nadzorni inženjer. 
  Obračun radova:
U kvadratnim metrima očišćene površine roliranog pokosa.</t>
  </si>
  <si>
    <t>Nabava, prijevoz i postavljanje jednostrane konzolne zaštitne ograde na stupovima sidrenim u betonskoj pasici na razmaku 4.0 m.  Rad uključuje dobavu, prijevoz i ugradnju betona na mjestima ugradnje stupova, kao i antikorozivnu zaštitu te postavljanje katadioptera na svakih 8 m ograde. U jediničnu cijenu uključena je nabava sastavnih elemenata ograde, kosih početnih pocinčanih elemenata duljine 4.0 m  sa stupovima na razmaku od 4.0 (2.0) m, prijevoz na mjesto montaže, ugrađivanje stupova, montiranje plašteva, antikorozivnu zaštitu, te obavljanje svih ostalih potrebnih radova koji su u vezi s postavljanjem odbojne ograde.
  Obračun radova:
Postavljanje čelične ograde obračunava se u metrima kompletno postavljene ograde.</t>
  </si>
  <si>
    <r>
      <t>Nabava, prijevoz, postavljanje i zaštita čelične pocinčane zaštitne jednostrane ograde sa stupovima(</t>
    </r>
    <r>
      <rPr>
        <b/>
        <sz val="8"/>
        <rFont val="Arial"/>
        <family val="2"/>
      </rPr>
      <t>JO</t>
    </r>
    <r>
      <rPr>
        <sz val="8"/>
        <rFont val="Arial"/>
        <family val="2"/>
      </rPr>
      <t>).  Gornji rub zaštitne ograde mora biti najmanje 0.75 m iznad površine kolnika. U jediničnu cijenu uključena je nabava sastavnih elemenata ograde, kosih početnih pocinčanih elemenata duljine 4.0 m  sa stupovima na razmaku od 4.0 (2.0) m, prijevoz na mjesto montaže, ugrađivanje stupova, montiranje plašteva, antikorozivnu zaštitu, te postavljanje katadioptera na svakih 8 m ograde kao i obavljanje svih ostalih potrebnih radova koji su u vezi s postavljanjem odbojne ograde.
  Obračun radova:
Postavljanje čelične ograde obračunava se u metrima kompletno postavljene ograde.</t>
    </r>
  </si>
  <si>
    <t>1.9.</t>
  </si>
  <si>
    <t>1.10.</t>
  </si>
  <si>
    <t>4.5.</t>
  </si>
  <si>
    <t>ZAŠTITA POKOSA</t>
  </si>
  <si>
    <t>2-15.
2-15.9.</t>
  </si>
  <si>
    <t>Osiguranje i zaštita pokosa zasjeka primjenom dvostruko pletenih pocinčanih čeličnih mreža sa sajlama na površinama na kojima postoji mogućnost rušenja labilnih dijelova, prema projektu ili uputi nadzornog inženjera.  Minimalna debljina žice 2,7 mm, veličina oka 8/10 cm. 
U jediničnu  cijenu je uključena nabava, prijevoz i prijenos mreže, sidara i drugog pomoćnog materijala te rad na postavi mreža, sidrenje mreža na vrhu pokosa, uzdužno spajanje mreža, nabava i vješanje betonskih utega na dno mreže te sav rad i materijal potreban za ovu vrstu zaštite (sve prema detaljima iz projekta). U cijenu je uključeno i detaljno ručno i strojno čišćenje pokosa nakon iskopa od rastrešenih djelova, odstranjivanje grubih neravnina, oblikovanje i planiranje vrha pokosa za potrebe sidrenja mreže te uklanjanje otpadnog materijala s vrha pokosa. Postavljanje mreža dopušta se nakon pregleda pokosa od strane geologa i pismene suglasnosti nadzornog inženjera. 
  Obračun radova:
U kvadratnim metrima postavljene mreže.</t>
  </si>
  <si>
    <t>2-15.
2-15.11.</t>
  </si>
  <si>
    <t>9-03.1.3.</t>
  </si>
  <si>
    <t>Reflektirajuće oznake (K03). Nabava, doprema i ugradnja reflektirajućih oznaka na odgovarajućem razmaku i na  istoj visini kao i na smjerokaznom stupiću. 
  Obračun radova:
Po komadu ugrađene reflektirajuće oznake.</t>
  </si>
  <si>
    <t>C.   U zoni zahvata gdje postoje instalacije izvođač je obavezan u prisustvu nadzornog inženjera i vlasnika instalacija izvršiti pregled i otvaranje postojećih okana(šahti) ili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t>
  </si>
  <si>
    <t xml:space="preserve">D.  Iskop materijala na trasi  obračunava se prema definiranim kategorijama. Stavka obuhvaća široke i ostale iskope predviđene projektom, utovar u prijevozno sredstvo i odvoz materijala, te planiranje iskopanih površina prema zahtjevim iz projekta.
Pri iskopu treba voditi računa o postojećoj infrastrukturi tako da ne dođe do njenog oštećenja ili uništenja. Po potrebi neke iskope obavljati ručno pri čemu izvođač nema pravo na razliku u cijeni iskopa nastalu uslijed ovakovih izmjena. </t>
  </si>
  <si>
    <r>
      <t xml:space="preserve">E.  U svim stavkama troškovnika koje zahtijevaju odvoz viška materijala na odlagalište u jediničnoj cijeni uključen  je utovar u vozilo, prijevoz na deponiju, deponiranje, plaćanje taksi i ostalih davanja za korištenje deponije. Sukladno </t>
    </r>
    <r>
      <rPr>
        <b/>
        <i/>
        <sz val="8"/>
        <rFont val="Arial"/>
        <family val="2"/>
      </rPr>
      <t>Uredbi</t>
    </r>
    <r>
      <rPr>
        <b/>
        <sz val="8"/>
        <rFont val="Arial"/>
        <family val="2"/>
      </rPr>
      <t xml:space="preserve"> o postupanju s viškom iskopa koji predstavlja mineralnu sirovinu(NN 109/11) jedinica lokalne samouprave treba odrediti lokaciju za odlaganje viška iskopa. Ovom Uredbom određuje se postupak, način utvrđivanja i prodaje, odnosno raspolaganja u druge svrhe mineralnim sirovinama iz viška iskopa nastalog prilikom građenja građevina koje se grade sukladno propisima o gradnji.</t>
    </r>
  </si>
  <si>
    <t>F.  Obračun se vrši prema stvarno izvedenim radovima na terenu i stvarnim količinama, a sukladno projektnom rješenju i kotama iz projekta.</t>
  </si>
  <si>
    <t xml:space="preserve">G. Cijena transporta materijala iz iskopa na trasi do mjesta ugradnje u nasipe na trasi uključena je u stavci iskopa. U stavku troškovnika za izradu ostalih nasipa treba uključiti cijenu dobave odgovarajućeg materijala i transport od pozajmišta ili mjesta nabave gotovog materijala do mjesta ugradnje, uključujući obvezu izvođača da pronađe pozajmište.
Odvoz neupotrebljivog materijala iz iskopa na odgovarajuću deponiju definiran je napomenom u točci E. </t>
  </si>
  <si>
    <t>H. Izvoditelj  je dužan održavati gradilište za vrijeme izvođenja radova (održavanje zelenila, vertikalne i horizontalne signalizacije i sve ostalo potrebno za sigurno odvijanje prometa). Izvoditelj je dužan nakon završetka svih radova urediti okoliš.</t>
  </si>
  <si>
    <t>I.  Radove vezane za regulaciju prometa odnosno postavljanje i održavanje privremene prometne signalizacije za cijelo vrijeme trajanja radova, uz obvezu izrade potrebne projektne dokumentacije i ishođenje svih potrebnih suglasnosti na istu, snosi izvoditelj radova. Troškovi moraju biti uključeni u  jedinične cijene stavaka troškovnika i neće se posebno obračunavati.</t>
  </si>
  <si>
    <r>
      <t xml:space="preserve">Nabava, prijevoz i postavljanje </t>
    </r>
    <r>
      <rPr>
        <b/>
        <sz val="8"/>
        <rFont val="Arial"/>
        <family val="2"/>
      </rPr>
      <t>dva puta jednostrane konzolne zaštitne ograde(2×JO)</t>
    </r>
    <r>
      <rPr>
        <sz val="8"/>
        <rFont val="Arial"/>
        <family val="2"/>
      </rPr>
      <t xml:space="preserve"> visine 1.20m </t>
    </r>
    <r>
      <rPr>
        <b/>
        <sz val="8"/>
        <rFont val="Arial"/>
        <family val="2"/>
      </rPr>
      <t xml:space="preserve">sa dva plašta </t>
    </r>
    <r>
      <rPr>
        <sz val="8"/>
        <rFont val="Arial"/>
        <family val="2"/>
      </rPr>
      <t>na stupovima sidrenim u betonskoj pasici na razmaku 2.0 m.  Rad uključuje dobavu, prijevoz i ugradnju betona na mjestima ugradnje stupova, kao i antikorozivnu zaštitu te postavljanje katadioptera na svakih 8 m ograde. U jediničnu cijenu uključena je nabava sastavnih elemenata ograde, kosih početnih pocinčanih elemenata duljine 4.0 m  sa stupovima na razmaku od 2.0 m, prijevoz na mjesto montaže, ugrađivanje stupova, montiranje plašteva, antikorozivnu zaštitu, te obavljanje svih ostalih potrebnih radova koji su u vezi s postavljanjem odbojne ograde.
  Obračun radova:
Postavljanje čelične ograde obračunava se u metrima kompletno postavljene ograde.</t>
    </r>
  </si>
  <si>
    <t>obil.</t>
  </si>
  <si>
    <t>Sidrenje nestabilnih kamenih blokova pomoću adhezijskih štapnih sidara promjera 25 mm (pretpostavljene duljine 4,0 do 6,0 m) na površinama s nepovoljnim geološkim, hidrološkim i geomehaničkim svojstvima prema odredbama projekta ili uputi nadzornog inženjera. U cijenu je uključena nabava i ugradnja sidara projektirane vrste, profila i duljine zajedno sa svim priručnim elementima; bušenje stijene, injektiranje, kao i svi potrebni materijali, rad i skela za izradu ove vrste zaštite te kontrolna ispitivanja, sve prema detaljima iz projekta.
  Obračun radova:
U dužnim metrima ugrađenog sidra.</t>
  </si>
  <si>
    <r>
      <t xml:space="preserve">Popravak lokalno uništenog kolnika (ispuha). Ovaj rad obuhvaća uklanjanje oštećenog dijela kolnika, odvoz na deponiju, uređenje posteljice, dobavu i ugradnju nosivog sloja u debljini od </t>
    </r>
    <r>
      <rPr>
        <sz val="8"/>
        <rFont val="Arial"/>
        <family val="2"/>
      </rPr>
      <t>≥</t>
    </r>
    <r>
      <rPr>
        <sz val="8"/>
        <rFont val="Arial"/>
        <family val="2"/>
      </rPr>
      <t>30.0cm, izradu sloja AC22 base 50/70 debljine ≥6.0cm, a u svemu prema T.U. izvanrednog održavanja.
  Obračun radova:
Po  kvadratnom metru popravljenog kolnika.</t>
    </r>
  </si>
  <si>
    <t>PDV (25%):</t>
  </si>
  <si>
    <t>iskop u materijalu "A" kategorije</t>
  </si>
  <si>
    <t>iskop u materijalu "B" kategorije</t>
  </si>
  <si>
    <t>iskop u materijalu "C" kategorije</t>
  </si>
  <si>
    <t>-</t>
  </si>
  <si>
    <t>Iskop u tlu  “B” i “C” ktg  na mjestu proširenja kolnika
Stavka obuhvaća uklanjanje površinskog sloja i izradu iskopa  do potrebne dubine(15-40cm) na mjestu izrade manjih proširenja kolnika. Ovi radove treba izvesti prema karakterističnim profilima, te projektiranim kotama i nagibima.
Pri iskopu treba voditi računa o postojećoj infrastrukturi tako da ne dođe do njenog oštećenja ili uništenja. Po potrebi neke iskope obavljati ručno pri čemu izvođač nema pravo na razliku u cijeni iskopa nastalu uslijed ovakovih izmjena. 
Cijena iskopa na trasi jedinstvena je za navedene kategorije materijala.  
U jediničnu cijenu uključen je iskop, utovar iskopanog materijala u prijevozna sredstva i prijevoz do mjesta ugradnje. 
Kad se radi o višku materijala u jediničnoj cijeni uključen je utovar materijala u vozilo, prijevoz na deponiju i deponiranje, plaćanje taksi i ostalih davanja za korištenje deponije.  
Obračun radova:
Po kubičnom metru stvarno izvršenog iskopa tla u sraslom stanju i prevezenog na mjesto ugradnje ili deponiju.</t>
  </si>
  <si>
    <t>NOGOSTUPI</t>
  </si>
  <si>
    <t>Izrada betonske konstrukcije konzolnog nogostupa od betona C25/30 u dvostranoj oplati. Konstrukcije pločnika je duljine cca 145.0 m i armira se u skladu s detaljima iz projekta.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ugrađenog betona i po kilogramu armature.</t>
  </si>
  <si>
    <t>beton</t>
  </si>
  <si>
    <t>armatura</t>
  </si>
  <si>
    <t>4-01.8
4-01.9
4-01.10
4-01.11</t>
  </si>
  <si>
    <t>6-04</t>
  </si>
  <si>
    <t>NOGOSTUPI - UKUPNO:</t>
  </si>
  <si>
    <t>5.6.</t>
  </si>
  <si>
    <t>5.7.</t>
  </si>
  <si>
    <t>5.8.</t>
  </si>
  <si>
    <t>7.5.</t>
  </si>
  <si>
    <t>8.1.2.</t>
  </si>
  <si>
    <t>8.1.6.</t>
  </si>
  <si>
    <t>8.2.2.</t>
  </si>
  <si>
    <t>8.2.4.</t>
  </si>
  <si>
    <t>8.2.5.</t>
  </si>
  <si>
    <t>8.2.8.</t>
  </si>
  <si>
    <t>8.2.9.</t>
  </si>
  <si>
    <t>8.3.1.</t>
  </si>
  <si>
    <t>8.3.2.</t>
  </si>
  <si>
    <t>8.4.1.</t>
  </si>
  <si>
    <t>8.4.2.</t>
  </si>
  <si>
    <t>8.4.3.</t>
  </si>
  <si>
    <t>8.4.4.</t>
  </si>
  <si>
    <t>2-02.</t>
  </si>
  <si>
    <t>Strojno kopanje i čišćenje pokosa(kavanje) uz ručnu ispomoć. Stavka obuhvaća lokalne iskope na dijelu postojećeg zasjeka u vidu uklanjanjem svih nestabilnih kamenih blokova(označeni na terenu od strane ophodara) kao i čišćenje pukotina ispunjenih trošnim materijalom i zemljom(pojedine pukotine većeg zijeva ili zemljani proslojci) po nalogu nadzornog inženjera. Kopanje se vrši rovokopačom s produženom granom i iglom hidrauličkog čekića, a čišćenje se vrši ručno suz asistenciju stroja s teleskopskom ili zglobnom rukom. U jediničnu cijenu uključen je iskop, utovar iskopanog materijala u prijevozna sredstva i prijevoz do mjesta ugradnje ili na deponiju.
  Obračun radova:
U kvadratnim metrima očišćene površine.</t>
  </si>
  <si>
    <t>Izrada autobusnih stajanki i postavljanje montažnih kućica(čekaonica). U cijenu je uključena izrada oplate, spravljanje, doprema i ugradnja betona,  njega betona, kontrola kvalitete, skidanje oplate i odstranjivanje otpadaka, doprema i ugradnja betonskih rubnjaka 15/25(C40/50) s temeljem, izrada nosivog sloja kao i nabava, doprema i postavljanje tipskih kućica(čekaonica kao tip "ALTO" ili neki drugi jednako vrijedan). Detalji kućice(oblik, veličina i tip) prema odabiru investitora.
  Obračun radova:
Po metru komadu uređenog stajališta s čekaonicom.</t>
  </si>
  <si>
    <t>8.</t>
  </si>
  <si>
    <t xml:space="preserve">A. Radove predviđene ovim troškovnikom treba izvesti u skladu  sa "Općim tehničkim uvjetima za radove na cestama-OTU" i "Tehnički uvjeti za radove izvanrednog održavanja državnih cesta", te "Razrada tehničkih svojstava i zahtjeva za građevne proizvode za proizvodnju asfaltnih mješavina i za asfaltne slojeve kolnika-PTU1" kao i prema ostalim važećim propisima i pravilnicima. Uz redni broj stavke troškovnika upisana je i pripadajuća oznaka iz pojedinih Tehničkih uvjeta (pr. 1-03.1 za čišćenje). </t>
  </si>
  <si>
    <t>Projektantski nadzor nad građenjem.
Stručni projektantski nadzor se provodi na temelju važećih hrvatskih zakona(Zakon o gradnji i pros.uređenju, članak 178. stavak 4.)  i uključuje kontrolu i praćenje kvalitete i dinamike radova, obilazak gradilišta, rješavanje eventualnih problema s projektnom dokumentacijom ili projektnim rješenjem i sl. Za navedene radove se predviđa dvadeset izlazaka na teren.
 Obračun radova:
Obračun po broju cjelodnevnih izlazaka projektanta, a po pozivu nadzornog inženjera.</t>
  </si>
  <si>
    <t>0-12.1</t>
  </si>
  <si>
    <t>2-02.2
2-02.4
K.P.1</t>
  </si>
  <si>
    <t>Izrada nasipa od miješanog probranog materijala(ili drobljenog miješanog materijala tzv. jalovina). Stavka obuhvaća dobavu, nasipanje, razastiranje te planiranje materijala u nasipu prema dimenzijama i nagibima iz projekta, kao i sabijanje. Debljina nasipnog sloja mora biti u skladu s vrstom nasipnog materijala te uporabljenim građevinskim strojevima.  Modul stišljivosti mjeren kružnom pločom Ø30cm  Ms&gt;35 MN/m2. 
  Obračun radova:
Po kubičnom metru ugrađenog i zbijenog nasipa.</t>
  </si>
  <si>
    <t xml:space="preserve">K.O.1.
</t>
  </si>
  <si>
    <t>K.O.5.</t>
  </si>
  <si>
    <t>PTU1</t>
  </si>
  <si>
    <t>A.E.1
PTU1</t>
  </si>
  <si>
    <t>7-01.9</t>
  </si>
  <si>
    <t>Izrada hidroizolacijskog premaza iza zidova.
Iza potpornih zidova izvodi  hladni premaz bitumenskom masom (RESITOL ili neki sličan), na koji po potrebi dolazi bitumenska traka (kao tip V3) koja se štiti čepastom membranom. Iza iste dolazi nasipni ili filterski sloj u  od zdravog, probranog lomljenog kamena. U jediničnu cijenu ulazi sav rad , dobava i ugradnja svih materijala, uređenje podloge i eventualno potrebno razupiranje.
 Obračun radova:
Po metru kvadratnom izvedenog premaza iza zida.</t>
  </si>
  <si>
    <t>3-02.2</t>
  </si>
  <si>
    <t>Izrada plitke paralelne drenaže. Iskop rova nabava, prijevoz i ugradnja PVC drenažnih cijevi promjera 100mm prema kotama i dimenzijama u projektu. . Sve cijevi moraju biti atestirane. Ova stavka obuhvaća iskop rova, odvoz zemlje nabavu, prijevoz i ugradnju drenažnih korugiranih PE cijevi promjera 110-160mm, nabavu, prijevoz i ugradnju betonske podloge klase C12/15, d~10cm, dobavu i polaganje drenažnog netkanog geotekstila širine cca 1.0m (kao tip DC 3514-1,WERKOS GTX ili neki drugi jednako vrijedan), kao i filterskog kamenog sloja krupnoće 8-32mm te sav materijal i rad potreban za dovršenje drenaže. Cijevi se polažu (u drenažni rov) na prethodno pripremljenu podlogu od betona klase C12/15, uz zasipaje filterskim materijalom, te omotavanje/prekrivanje planirane drenažne cijevi i fil.sloja geotekstilom, a prema detaljima iz projekta.  
 Obračun radova:
Obračun se vrši po metru dužnom kompletno ugrađene drenažne cijevi.</t>
  </si>
  <si>
    <t>SO.R.</t>
  </si>
  <si>
    <t>Oznake na kolniku izvesti prema situacijskim nacrtima projekta, a samu izvedbu izvršiti reflektirajućom i trajnom bijelom bojom minimalne retrorefleksije klase II pridržavajući se u svemu Pravilnika o prometnim znakovima, opremi i signalizaciji na cestama (NN 33/05 i 155/05), normi HRN U.S4.220-230, HRN Z.S2.240, HRN EN 1436, HRN EN 1463, kao i Općih tehničkih uvjeta (knjiga 6.). Materijal koji se koristi za označavanje na kolniku treba biti trajan i ne smije mijenjati boju. Koeficijent trenja treba biti približno jednak kao kod kolnika, sa maksimalnim odstupanjem + 5% kod suhog i + 10% kod mokrog kolnika.</t>
  </si>
  <si>
    <t>9-04.2
SO.O.3</t>
  </si>
  <si>
    <t>9-04.1
S.O.O.2.</t>
  </si>
  <si>
    <t xml:space="preserve">9-04.1
S.O.O.2.
</t>
  </si>
  <si>
    <t>1-03.5</t>
  </si>
  <si>
    <t>Novelacija posojeće projektne dokumentacije, odnosno glavnog projekta.
Glavni projekt izraditi u skladu s važećim "Zakonom o prostornom uređenju i gradnji " kao i preostalim važećim pravilnicima za ovu vrstu radova.
Obračun radova:
Obračun se vrši po komadu noveliranog projekta.</t>
  </si>
  <si>
    <t>Prilagođavanje visine poklopaca šahtova.
To su postojeći poklopci komunalnih instalacija koje treba postaviti na novoprojektiranu visinu. Poklopci su uglavnom od lijevanog željeza, a poklopci oknana TT instalacija su betonski.
Stavkom su obuhvaćena potrebna rušenja, radovi i materijali potrebni za korekciju visine okna i ponovna ugradnja poklopca sa okvirom, uključujući dobavu, utovar i transport svih materijala potrebnih za potpuno dovršenje radova.
U jediničnoj cijeni uključen je utovar neupotrebljivog  materijala u vozilo, prijevoz na deponiju i deponiranje, plaćanje taksi i ostalih davanja za korištenje deponije, uključujući obvezu izvođača da pronađe deponiju.    
Obračun radova:
Po komadu prilagođenog poklopca.</t>
  </si>
  <si>
    <t>Uklanjanje postojeće cestovne opreme. Rad obuhvaća uklanjanje i demontiranje svih dijelova postojeće prometne opreme, sa utovarom prijevozom i slaganjem ove opreme na mjesto koje odredi nadzorni inženjer. 
  Obračun radova:
Po komadu demontiranog prometnog znaka i metru dužnom ograde.</t>
  </si>
  <si>
    <t>Rušenje i uklanjanje postojećih umjetnih objekata (rubnjaka, pasica, rigola i zidova) sa utovarom i prijevozom na deponiju. U jediničnoj cijeni uključen  je utovar u vozilo, prijevoz na deponiju, deponiranje, plaćanje taksi i ostalih davanja za korištenje deponije, uključujući obvezu izvođača da pronađe deponiju. Prije rušenja i uklanjanja potrebno je odgovarajućim strojevima izvršiti rezanje (zapilavanje) asfaltnog sloja uz rubnjak ili rigol.
  Obračun radova:
Po kubičnom metru porušenog i uklonjenog materijala.</t>
  </si>
  <si>
    <t>Rušenje i uklanjanje postojećih umjetnih objekata (betonskih nadstrešnica i objekata koje smetaju gradnji prometnice) sa utovarom i prijevozom na deponiju. U jediničnoj cijeni uključeno je uklanjanje,  utovar u vozilo, prijevoz na deponiju, deponiranje, plaćanje taksi i ostalih davanja za korištenje deponije.
  Obračun radova:
Po kvadratnom metru bruto razvijene površine.</t>
  </si>
  <si>
    <t>1-03.1.</t>
  </si>
  <si>
    <t>Uklanjanje drveća i panjeva sa odsijecanjem grana na mjeru podesnu za ručno prenošenje.
U jediničnoj cijeni uključeno je vađenje panjeva s korijenjem kao i ručno prenošenje trupaca i grana te utovar u vozilo i prijevoz na deponiju, odnosno mjesto koje odredi nadzorni inženjer. Obračun se vrši po komadu, uzimajući u obzir debljinu stabla (mjereno na visini 1 m od zemlje promjer Ø20-30cm). 
  Obračun radova:
Obračun se vrši po komadu kompletno uklonjenog stabla.</t>
  </si>
  <si>
    <t>Široki iskop u tlu “A”, “B” i “C” ktg 
Stavka obuhvaća široke iskope predviđene projektom, koje treba izvesti prema karakterističnim profilima, te projektiranim kotama i nagibima.
Pri iskopu treba voditi računa o postojećoj infrastrukturi tako da ne dođe do njenog oštećenja ili uništenja. Po potrebi neke iskope obavljati ručno pri čemu izvođač nema pravo na razliku u cijeni iskopa nastalu uslijed ovakovih izmjena. 
U jediničnu cijenu uključen je iskop, utovar iskopanog materijala u prijevozna sredstva i prijevoz do mjesta ugradnje. Kad se radi o višku materijala u jediničnoj cijeni uključen je utovar materijala u vozilo, prijevoz na deponiju i deponiranje prema točki "E" iz predgovora.
Obračun radova:
Po kubičnom metru stvarno izvršenog iskopa tla u sraslom stanju  i prevezenog na mjesto ugradnje ili deponiju.</t>
  </si>
  <si>
    <t>6-03.</t>
  </si>
  <si>
    <t xml:space="preserve">Iskopi za zidove u materijalu "A" i "B" kategorije (omjera 40% i 50%).
Rad obuhvaća iskope, utovar i transport materijala, te čišćenje terena po završetku radova.
Dno temeljne jame treba pregledati  nadzorni inženjer i utvrditi da li odgovara za temeljenje.  
  Obračun radova:
Obračun se vrši po kubičnim metrima izvedenog iskopa u sraslom stanju.                          </t>
  </si>
  <si>
    <t>Betoniranje temelja zida.
Betoniranje treba izvoditi u dvostranoj oplati betonom C25/30. Ugradnju betona vršiti uz obavezno vibriranje i njegovanje betona. Količina po tipovima zidova: TIP2-140m3, TIP3-12m3
  Obračun radova:
Obračun se vrši po kubičnom metru ugrađenog betona.</t>
  </si>
  <si>
    <t>Betoniranje zida van temelja.
Betoniranje treba izvoditi u dvostranoj glatkoj oplati betonom C25/30. Ugradnju betona vršiti uz obavezno vibriranje i njegovanje betona. Rad obuhvaća dobavu i ugradnju betona s prethodnim pripremama i obradom radnih reški. Količina po tipovima zidova: TIP1-160m3, TIP2-250m3, TIP3-20m3
  Obračun radova:
Obračun se vrši po kubičnom metru ugrađenog betona.</t>
  </si>
  <si>
    <t>Izrada podložnog zamjenskog sloja od drobljenog kamenog materijala ispod temelja zidova.
Sloj drobljenog kamenog materijala  ugrađuju se u debljini od 15 cm. Kriteriji za ocjenu kakvoće zamjenskog sloja: stupanj zbijenosti u odnosu na standardni Proktorov postupak Sz ≥ 100% , a modul stišljivosti mjeren kružnom pločom Ø 30cm Ms ≥ 40 MN/m2. Količina po tipovima zidova: TIP1-25m3, TIP2-80m3, TIP3-6m3. 
  Obračun radova:
Obračun se vrši po kubičnom metru ugrađenog zamjenskog sloja.</t>
  </si>
  <si>
    <t>Izrada podložnog izravnavajućeg sloja betona ispod temelja zidova.
Sloj podložnog betona ugrađuju se u debljini od 10 cm, a širina zavisi o širini temelja zida. Rad obuhvaća čišćenje podloge s dobavom i ugradnjom betona C16/20, te njegovim planiranjem do projektirane kote. Količina po tipovima zidova: TIP1-15m3, TIP2-50m3, TIP3-4m3. 
  Obračun radova:
Obračun se vrši po kubičnom metru ugrađenog podložnog betona.</t>
  </si>
  <si>
    <t>Dobava, izrada i ugradnja armature.
Prema detaljima iz projekta zidovi se armiraju mrežama MAG 500/560 i rebrastim šipkama RA 400/500. Količina po tipovima zidova: TIP1-1850 kg, TIP2-790 i 18550 kg, TIP3-320 i 210 kg.
  Obračun radova:
Obračun se vrši po kilogramu ugrađene armature.</t>
  </si>
  <si>
    <t>glava propusta (0.9 m3/kom)</t>
  </si>
  <si>
    <t>temelji (0.7 m3/kom)</t>
  </si>
  <si>
    <t>ogradni zidić (3.6 m3/kom)</t>
  </si>
  <si>
    <t>teraco uljeva i izljeva (1.0 m3/kom)</t>
  </si>
  <si>
    <t>Nabava, doprema i postavljanje tipske slivne rešetke za hvatanja oborinskih voda sa kolnika na dijelu osi 4. Tipska rešetka treba imati otvor kanala 20/25 cm i tlačnu nosivost od 40t.
  Obračun radova:
Obračun po metru dužnom ugrađene rešetke.</t>
  </si>
  <si>
    <t>Izrada upojne građevine u obliku rova, duljine i širine prema dimenzijama u projektu ,  ispunjene lomljenim kamenom. Građenina može biti opasana betonskim zidićem širine 15cm, a što je detaljnije prikazano grafičkim prilozima iz projekta.
  Obračun radova:
Obračun po komadu izrađene upojne građevine.</t>
  </si>
  <si>
    <t>znak A04   120/120</t>
  </si>
  <si>
    <t xml:space="preserve">znak A05   120/120  </t>
  </si>
  <si>
    <t>1.11.</t>
  </si>
  <si>
    <t>3.10.</t>
  </si>
  <si>
    <t>3.12.</t>
  </si>
  <si>
    <t>3.14.</t>
  </si>
  <si>
    <t>Izrada teraca uljeva i izljeva.
Zaštitu tla od djelovanja vode potrebno je izvesti na ulazima i izlazima iz propusta izradom teraca širine 2.0 m a u dužini 3.0 m. Na podlogu od sitnog pijeska debljine 5-10 cm postavlja se teraco od lomljenog ili pločastog kamena debljine 2-3 cm. Kamen se postavlja u cementnom mortu omjera 1:4. 
  Obračun radova:
Obračun po kvadratnom metru izvedenog teraca uljeva (izljeva).</t>
  </si>
  <si>
    <t>Iskop za ugradnju odvodnog obodnog kanala(tipski element) uz rub prometnice, a koji je sastavni dio dijela nogostupa. Kanal je kvadratni betonski, širine 40cm, dubine 51cm. Kote vrha kanala su dane u projektu. 
Iskop rova dubine do 0.60m za postavljanje odvodnih cijevi Ø200 do revizionih okana ili ispusta u okolni teren. Iskope treba obavljati strojno, prema mjerama i visinskim kotama iz projekta. Iskopani materijal deponirati sa strane rova na udaljenosti od 1.0 m za kasnije zatrpavanje rova ili odvoženje na deponij. U jediničnu cijenu je uračunato ručno otkopavanje oko podzemnih instalacija i crpljenje podzemne vode, te planiranje dna rova sa točnošću ±2 cm, prema kotama i padovima iz projekta. 
  Obračun radova:
Po kubičnom metru iskopanog materijala u sraslom stanju.</t>
  </si>
  <si>
    <t xml:space="preserve">Izrada zaštitne obloge oko kanalizacijskih cijevi propustâ od betona C16/20 . U cijenu je uključeno spravljanje, doprema i ugradnja betona, te kontrola kvalitete prema “Pravilniku o tehn. normativima za beton i armirani beton". U cijenu je uključeno spravljanje, doprema i ugradnja betona, te kontrola kvalitete.
  Obračun radova:
Po kubičnom metru ugrađenog betona. </t>
  </si>
  <si>
    <t xml:space="preserve">Nabava, doprema i ugradnja kompletnih(uključivo betonsku ploču i poklopac) montažnih polietilenskih revizijskih okana(kao tip Vargon ili neki drugi jednako vrijedan) promjera D=800mm (sa integriranim polipropilenskim gazištima  i ugrađenim naglavcima na mjestima priključaka). Okno se naslanja na podlogu debljine 15-20cm od betona C16/20. Otvor okna se pokriva armiranobetonskom pločom dimenzija 1,45x1,45cm sa otvorom na koju se stavlja kanalizacijski poklopac i okvir D=600mm za opterećenje 40t. Svi ostali elementi se izvode prema nacrtu u projektu.
  Obračun radova:
Obračun po komadu ugrađenog okna.                         </t>
  </si>
  <si>
    <t>znak D12  140/150</t>
  </si>
  <si>
    <t>Linija zaustavljanja (STOP linija), bijele boje, širine 50cm.
  Obračun radova:
Po kvadratnom metru  iscrtane linije.</t>
  </si>
  <si>
    <t>Izrada posebne dobro izmješane zemljano – travne smjese za nasipavanje (količine su 15% više zbog gubitaka kod nasipanja). Sastav smjese po 1m3:
- plodna zemlja  80%
- zreli stajski gnoj  10%
- treset  10%
Obračun radova:
Obračun po kubičnom metru smjese.</t>
  </si>
  <si>
    <t>Izrada dna i zidova pravokutnog odvodnog obodnog kanala betonom C25/30 u dvostranoj oplati, kvalitete prema važećim tehničkim propisima, odnosno prema “Pravilniku o tehničkim normativima za bet. i armirani beton. Debljina dna i zidova kanala iznosi 15cm, a detalj izvedbe prikazan je u projektu. U cijenu je uključena izrada oplate, spravljanje, doprema i ugradnja betona, zaštita i njega betona, kontrola kvalitete i zbijenosti betona, skidanje oplate i odstranjivanje otpadaka.
  Obračun radova:
Obračun po kubičnom metru ugrađenog betona.</t>
  </si>
  <si>
    <t>6.13.</t>
  </si>
  <si>
    <t>6.17.</t>
  </si>
  <si>
    <t>6.19.</t>
  </si>
  <si>
    <t>6.20.</t>
  </si>
  <si>
    <r>
      <t xml:space="preserve">Izrada habajućeg sloja kolnika od mješavine </t>
    </r>
    <r>
      <rPr>
        <b/>
        <sz val="8"/>
        <rFont val="Arial"/>
        <family val="2"/>
      </rPr>
      <t>BNHS16A debljine 5.0cm</t>
    </r>
    <r>
      <rPr>
        <sz val="8"/>
        <rFont val="Arial"/>
        <family val="2"/>
      </rPr>
      <t>. Radovi obuhvaćaju nabavu materijala, proizvodnju mješavine i prijevoz do mjesta ugradnje, ugradnju i valjanje do potrebne zbijenosti.
  Obračun radova:
Ovaj rad se mjeri i obračunava u kvadratnim metrima  gornje površine stvarno položenog sloja.</t>
    </r>
  </si>
  <si>
    <r>
      <t xml:space="preserve">Izrada tankoslojnog habajućeg sloja kolnika od asfaltbetona </t>
    </r>
    <r>
      <rPr>
        <b/>
        <sz val="8"/>
        <rFont val="Arial"/>
        <family val="2"/>
      </rPr>
      <t>BBTM11A M2 AG3</t>
    </r>
    <r>
      <rPr>
        <sz val="8"/>
        <rFont val="Arial"/>
        <family val="2"/>
      </rPr>
      <t>. Tehnička svojstva i drugi zahtjevi te potvrđivanje sukladnosti bitumenskih mješavina od asfaltbetona za vrlo tanke slojeve - BBTM (Beton Bitumineux Tres Mince) specificirani prema normi HRN EN 13108-2. BBTM je bitumenska mješavina u kojem su čestice agregata diskontinuiranog sastava, a primjenjuje se za izvedbu habajućih asfaltnih slojeva u debljini od 20 do 30 mm. Radovi obuhvaćaju nabavu materijala, proizvodnju mješavine i prijevoz do mjesta ugradnje, ugradnju i valjanje do potrebne zbijenosti.
  Obračun radova:
Ovaj rad se mjeri i obračunava u kvadratnim metrima  gornje površine stvarno položenog sloja.</t>
    </r>
  </si>
  <si>
    <r>
      <t xml:space="preserve">Izrada habajućeg sloja kolnika od asfaltbetona </t>
    </r>
    <r>
      <rPr>
        <b/>
        <sz val="8"/>
        <rFont val="Arial"/>
        <family val="2"/>
      </rPr>
      <t>AC11 surf 50/70 AG2 debljine 4.0cm</t>
    </r>
    <r>
      <rPr>
        <sz val="8"/>
        <rFont val="Arial"/>
        <family val="2"/>
      </rPr>
      <t xml:space="preserve"> . Radovi obuhvaćaju nabavu materijala, proizvodnju mješavine i prijevoz do mjesta ugradnje, ugradnju i valjanje do potrebne zbijenosti.
  Obračun radova:
Ovaj rad se mjeri i obračunava u kvadratnim metrima  gornje površine stvarno položenog sloja.</t>
    </r>
  </si>
  <si>
    <r>
      <t xml:space="preserve">Izrada habajućeg sloja kolnika od asfaltbetona </t>
    </r>
    <r>
      <rPr>
        <b/>
        <sz val="8"/>
        <rFont val="Arial"/>
        <family val="2"/>
      </rPr>
      <t>AC11 surf 50/70 AG2 debljine 5.0cm</t>
    </r>
    <r>
      <rPr>
        <sz val="8"/>
        <rFont val="Arial"/>
        <family val="2"/>
      </rPr>
      <t xml:space="preserve"> . Radovi obuhvaćaju nabavu materijala, proizvodnju mješavine i prijevoz do mjesta ugradnje, ugradnju i valjanje do potrebne zbijenosti.
  Obračun radova:
Ovaj rad se mjeri i obračunava u kvadratnim metrima  gornje površine stvarno položenog sloja.</t>
    </r>
  </si>
  <si>
    <r>
      <t xml:space="preserve">Izrada izravnavajućeg sloja </t>
    </r>
    <r>
      <rPr>
        <b/>
        <sz val="8"/>
        <rFont val="Arial"/>
        <family val="2"/>
      </rPr>
      <t>BNS16A, debljine ≥3.0 cm</t>
    </r>
    <r>
      <rPr>
        <sz val="8"/>
        <rFont val="Arial"/>
        <family val="2"/>
      </rPr>
      <t>. Ovaj sloj se radi na postojećem kolniku(u jedan ili više slojeva) u svrhu ojačanja postojeće kolničke konstrukcije, poboljšanja ravnosti i popravke poprečnih i uzdužnih nagiba kolnika. Radovi obuhvaćaju nabavu materijala, proizvodnju mješavine, prijevoz do mjesta ugradnje, ugradnju i valjanje iste do potrebne zbijenosti.
  Obračun radova:
Ovaj rad se mjeri i obračunava u tonama ugrađenog asfalta za izradu izravnavajućeg sloja.</t>
    </r>
  </si>
  <si>
    <r>
      <t xml:space="preserve">Izrada novog izravnavajućeg sloja od </t>
    </r>
    <r>
      <rPr>
        <b/>
        <sz val="8"/>
        <rFont val="Arial"/>
        <family val="2"/>
      </rPr>
      <t>AC22base 50/70 AG6, debljine ≥3.0 cm</t>
    </r>
    <r>
      <rPr>
        <sz val="8"/>
        <rFont val="Arial"/>
        <family val="2"/>
      </rPr>
      <t>. Ovaj sloj se radi na postojećem kolniku u svrhu ojačanja postojeće kolničke konstrukcije, poboljšanja ravnosti i popravke poprečnih i uzdužnih nagiba kolnika.Radovi obuhvaćaju nabavu materijala, proizvodnju mješavine, prijevoz do mjesta ugradnje, ugradnju i valjanje iste do potrebne zbijenosti.
  Obračun radova:
Ovaj rad se mjeri i obračunava u tonama ugrađenog asfalta za izradu izravnavajućeg sloja.</t>
    </r>
  </si>
  <si>
    <r>
      <t xml:space="preserve">Izrada novog sloja od </t>
    </r>
    <r>
      <rPr>
        <b/>
        <sz val="8"/>
        <rFont val="Arial"/>
        <family val="2"/>
      </rPr>
      <t>AC32 base 50/70 AG6, debljine 9.0 cm</t>
    </r>
    <r>
      <rPr>
        <sz val="8"/>
        <rFont val="Arial"/>
        <family val="2"/>
      </rPr>
      <t xml:space="preserve">. Ovaj sloj radi se na mjestima novog kolnika i gdje kolnik izlazi iz gabarita postojeće prometnice(proširenjima). Radovi obuhvaćaju nabavu materijala, proizvodnju mješavine, prijevoz do mjesta ugradnje, ugradnju i valjanje iste do potrebne zbijenosti. 
  Obračun radova:
Ovaj rad se mjeri i obračunava u kvadratnim metrima gornje površine stvarno položenog sloja. </t>
    </r>
  </si>
  <si>
    <r>
      <t xml:space="preserve">Izrada nosivog sloja od mehanički stabiliziranog drobljenog kamenog materijala </t>
    </r>
    <r>
      <rPr>
        <b/>
        <sz val="8"/>
        <rFont val="Arial"/>
        <family val="2"/>
      </rPr>
      <t>debljine 20.0 cm</t>
    </r>
    <r>
      <rPr>
        <sz val="8"/>
        <rFont val="Arial"/>
        <family val="2"/>
      </rPr>
      <t xml:space="preserve"> . Rad obuhvaća dobavu, transport i ugradnju drobljenog kamenog materijala veličine zrna 0-32 mm u nosivi sloj prema projektu. Ovaj sloj se može raditi tek kada nadzorni inženjer primi posteljicu u pogledu ravnosti, projektiranih nagiba i pravilno izvedene odvodnje. Zahtjevi kvalitete za ugrađeni nosivi sloj: stupanj zbijenosti u odnosu na modificirani Proktorov postupak stupanj zbijenosti Sz=100%, Ms=100 MN/m2.
  Obračun radova:
Po  kubičnom metru ugrađenog materijala u zbijenom stanju.</t>
    </r>
  </si>
  <si>
    <r>
      <t xml:space="preserve">Izrada nosivog sloja od mehanički stabiliziranog drobljenog kamenog materijala </t>
    </r>
    <r>
      <rPr>
        <b/>
        <sz val="8"/>
        <rFont val="Arial"/>
        <family val="2"/>
      </rPr>
      <t>debljine 30.0 cm</t>
    </r>
    <r>
      <rPr>
        <sz val="8"/>
        <rFont val="Arial"/>
        <family val="2"/>
      </rPr>
      <t>. Rad obuhvaća dobavu, transport i ugradnju drobljenog kamenog materijala veličine zrna 0-32 mm u nosivi sloj prema projektu. Ovaj sloj se može raditi tek kada nadzorni inženjer primi posteljicu u pogledu ravnosti, projektiranih nagiba i pravilno izvedene odvodnje. Zahtjevi kvalitete za ugrađeni nosivi sloj: stupanj zbijenosti u odnosu na modificirani Proktorov postupak stupanj zbijenosti Sz=100%, Ms=100 MN/m2.
  Obračun radova:
Po  kubičnom metru ugrađenog materijala u zbijenom stanju.</t>
    </r>
  </si>
  <si>
    <r>
      <t xml:space="preserve">Uređenje (asfaltiranje) pristupnih putova
Rad obuhvaća izradu habajućeg sloja kolnika od asfaltbetona </t>
    </r>
    <r>
      <rPr>
        <b/>
        <sz val="8"/>
        <rFont val="Arial"/>
        <family val="2"/>
      </rPr>
      <t>AC11 surf 50/70 AG2  debljine 4.0 cm</t>
    </r>
    <r>
      <rPr>
        <sz val="8"/>
        <rFont val="Arial"/>
        <family val="2"/>
      </rPr>
      <t xml:space="preserve"> uz prethodnu izradu nosivog izravnavajućeg sloja od mehanički zbijenog zrnatog kamenog materijala </t>
    </r>
    <r>
      <rPr>
        <b/>
        <sz val="8"/>
        <rFont val="Arial"/>
        <family val="2"/>
      </rPr>
      <t>debljine 20-30.0 cm</t>
    </r>
    <r>
      <rPr>
        <sz val="8"/>
        <rFont val="Arial"/>
        <family val="2"/>
      </rPr>
      <t>. 
U cijenu ulazi nabava materijala, proizvodnja mješavine, prijevoz do mjesta ugradnje, ugradnja i valjanje do potrebne zbijenosti. 
Obračun radova:
Po kvadratnom metru uređenog novog asfaltnog kolnika izvan kolnika glavne trase.</t>
    </r>
  </si>
  <si>
    <r>
      <t xml:space="preserve">Uređenje (asfaltiranje) legalnih pristupnih puteva i  cesta nižeg ranga s kojima se križa obnovljena državna cesta. Rad obuhvaća izradu izravnavajućeg sloja </t>
    </r>
    <r>
      <rPr>
        <b/>
        <sz val="8"/>
        <rFont val="Arial"/>
        <family val="2"/>
      </rPr>
      <t>AC22base 50/70 AG6, debljine&gt;6.0 cm</t>
    </r>
    <r>
      <rPr>
        <sz val="8"/>
        <rFont val="Arial"/>
        <family val="2"/>
      </rPr>
      <t xml:space="preserve"> i habajućeg sloja kolnika od asfaltbetona AC11 surf 50/70 AG2  debljine 4.0 cm.
  Obračun radova:
Po kvadratnom metru uređenog novog asfaltnog kolnika izvan kolnika glavne trase.</t>
    </r>
  </si>
  <si>
    <r>
      <t xml:space="preserve">Izrada sloja od asfaltbetona </t>
    </r>
    <r>
      <rPr>
        <b/>
        <sz val="8"/>
        <rFont val="Arial"/>
        <family val="2"/>
      </rPr>
      <t>AC11 surf  debljine 4.0cm</t>
    </r>
    <r>
      <rPr>
        <sz val="8"/>
        <rFont val="Arial"/>
        <family val="2"/>
      </rPr>
      <t>.
Radovi se odnose na izradu završnog habajućeg sloja duž novoizvedenog nogostupa i obuhvaćaju nabavu materijala, proizvodnju mješavine i prijevoz do mjesta ugradnje, ugradnju kao i valjanje do potrebne zbijenosti.  
  Obračun radova:
Obračun se vrši po kvadratnom metru gornje površine stvarno položenog sloja.</t>
    </r>
  </si>
  <si>
    <t>Izrada novih betonskih propusta (tunelskih) kvadratnog presjeka svjetlog otvora 150/150cm debljine ploče i zidova 25cm. Iskop za propust u materijalu "A, B i C" kategorije. Iskopani materijal deponirati sa strane rova na udaljenosti od 1.0 m za kasnije zatrpavanje rova ili odvoženje na deponij. 
Stavka obuhvaća izradu dna,  bočnih zidova i gornje ploče propusta, te krilnih zidova u sklopu uljevnih i izljevnih građevina propusta  betonom C25/30, a u svemu prema detaljima iz projekta. Svi primjenjeni materijali trebaju biti kvalitete prema  “Pravilniku o tehničkim normativima za beton i armirani beton“. Spojne površine potrebno je ohrapaviti i premazati veznim slojem "SN veza". Betoniranje podloge mršavim betonom C 12/15 uz planiranje i dotjerivanje projektiranog nagiba.   Armiranje se izvodi mrežnom armaturom MAG500/560 i šipkama RA . 
U jediničnoj cijeni obuhvaćeni su dobava svih materijala, transporti do mjesta ugradnje, izrada oplate, nabava, siječenje, savijanje, doprema, sklapanje i vezivanje armature, spravljanje, doprema i ugradnja betona, zaštita i njega betona, kontrola kvalitete i zbijenosti betona, skidanje oplate i odstranjivanje otpadaka.                                                   
Obračun radova:
Po komadu izgrađenog propusta prosječne duljine 10m.</t>
  </si>
  <si>
    <t>Dogradnja (produljenje) postojećih betonskih izljevnih (uljevnih) građevina postojećih propusta. 
Stavka obuhvaća dogradnju uljevnih i izljevnih građevina propusta  betonom C25/30 kvalitete prema  “Pravilniku o tehničkim normativima za beton i armirani beton“. Spojnu površinu potrebno je ohrapaviti i premazati veznim slojem "SN veza".
Armiranje se izvodi mrežnom armaturom MAG500/560 i šipkama RA . 
U jediničnoj cijeni obuhvaćeni su dobava svih materijala, transporti do mjesta ugradnje, izrada oplate, nabava, siječenje, savijanje, doprema, sklapanje i vezivanje armature, spravljanje, doprema i ugradnja betona, zaštita i njega betona, kontrola kvalitete i zbijenosti betona, skidanje oplate i odstranjivanje otpadaka. 
Obračun radova:
Po komadu dograđenog propusta</t>
  </si>
  <si>
    <t>Iskop za propuste, temelje propusta, temelje glave propusta i uljevne građevine .
Rad obuhvaća iskop za temelje raznih dubina u svim kategorijama tla. Iskopi se rade točno prema dimenzijama i visinskim kotama iz projekta. U rad spadaju i dodatni poslovi pri prikupljanju i odvodnji oborinskih i izvorskih voda, vertikalni transport i deponiranje materijala te odvoz viška materijala. Iskop treba izraditi odgovarajućom mehanizacijom, odnosno ručni rad treba svesti na minimum isključivo oko postojećih instalacija. 
  Obračun radova:
Obračunava se po kubičnom metru stvarno izvršenog iskopa tla u sraslom stanju.</t>
  </si>
  <si>
    <t>Izrada betonskih platica na obodnom kanalu.
Rad obuhvaća  izradu oplate, betoniranje betonom C25/30 uz ugradnju konstruktivne armature MAG 500/560, Q-131. Prije ugrađivanja armaturu očistiti od prljavštine i hrđe.
Spravljanje betona, ugradnja, kontrola kvalitete i njegovanje betona treba biti u skladu s “Pravilnikom o tehn. normativima za beton i armirani beton".
  Obračun radova:
Rad se mjeri u kubičnom metru ugrađenog betona prema projektu zajedno sa ugrađenom armaturom.</t>
  </si>
  <si>
    <t>Znakovi opasnosti (samo ploča znaka sa potrebnim materijalom za ugradnju na stup znaka) . U cijenu ulazi izrada i bojanje znakova, lijepljenje folije i učvršćivanje ploče znaka na stup znaka.
  Obračun radova:
Po komadu postavljene ploče znaka.</t>
  </si>
  <si>
    <r>
      <t xml:space="preserve">Iskop rupa za sadnju stabala </t>
    </r>
    <r>
      <rPr>
        <sz val="8"/>
        <rFont val="Arial"/>
        <family val="2"/>
      </rPr>
      <t>Ø</t>
    </r>
    <r>
      <rPr>
        <sz val="8"/>
        <rFont val="Arial"/>
        <family val="2"/>
      </rPr>
      <t xml:space="preserve"> 0,50m dubine 0,50m.
Obračun radova:
Obračun radova po komadu iskopane rupe.</t>
    </r>
  </si>
  <si>
    <r>
      <t>Nabava, doprema i ugradnja betonskih predgotovljenih elemenata travne rešetke koji se izrađuju od betona marke C25/30. Ugradnja se vrši ručno na pripremljenoj podlozi (</t>
    </r>
    <r>
      <rPr>
        <sz val="8"/>
        <color indexed="10"/>
        <rFont val="Arial"/>
        <family val="2"/>
      </rPr>
      <t>predviđeno oko zasađenih stablašica)</t>
    </r>
    <r>
      <rPr>
        <sz val="8"/>
        <rFont val="Arial"/>
        <family val="2"/>
      </rPr>
      <t>. Zapunjavanje travne rešetke plodnom zemljom je obrađeno u poglavlju troškovnika koji se odnosi na krajobrazno uređenje. Napomena: boja nije određena projektom već je odabire investitor.
  Obračun radova: 
Obračun po metru četvornom ugrađenih elemenata.</t>
    </r>
  </si>
  <si>
    <r>
      <t xml:space="preserve">Izrada betonskog rigola širine 65 cm od betona C40/45 XF2 </t>
    </r>
    <r>
      <rPr>
        <sz val="8"/>
        <color indexed="10"/>
        <rFont val="Arial"/>
        <family val="2"/>
      </rPr>
      <t>(moguće primjeniti i beton C30/37 XF2 zbog blažeg klimatskog utjecaja)</t>
    </r>
    <r>
      <rPr>
        <sz val="8"/>
        <rFont val="Arial"/>
        <family val="2"/>
      </rPr>
      <t xml:space="preserve"> na pripremljenoj podlozi od drobljenog kamena debljine 15 cm u uvaljanom stanju. Tampon je uključen u stavku. Podloga mora imati zbijenost od min Ms =80 MN/m2, mjereno kružnom pločom Ø30 cm. 
  Obračun radova:
Po dužnom metru izvedenog rigola zajedno s podlogom.</t>
    </r>
  </si>
  <si>
    <t>3-04.7.2</t>
  </si>
  <si>
    <t>Izrada središnjeg provoznog dijela rotora od granitnih kocaka sa piljenim gornjim rubom 10x10x12 cm. Kocke se polažu na prethodno pripremljenu betonsku podlogu od betona C 16/20. Polažu se u sloj kamene sitneži 0-2 mm debljine 3 cm. Fuge se zapunjavaju cementnim malterom (mlijekom) omjera 1:1. Radovi obuhvaćaju nabavu  kocki, pijeska i maltera, prijevoz do mjesta ugradnje, ugradnju , te sve predradnje za postavu kocaka .
  Obračun radova:
Po kvadratnom metru položenih kocki.</t>
  </si>
  <si>
    <r>
      <t>m</t>
    </r>
    <r>
      <rPr>
        <vertAlign val="superscript"/>
        <sz val="8"/>
        <rFont val="Arial"/>
        <family val="2"/>
      </rPr>
      <t>2</t>
    </r>
  </si>
  <si>
    <t>3-05.2.1</t>
  </si>
  <si>
    <t>Izrada podložnog sloja od betona C 16/20 debljine 15 cm, na mjestu središnjeg provoznog dijela rotora ispod granitnih kocaka. Ovaj beton postavlja na uređenu posteljicu. U cijenu su uračunati priprema, doprema i ugradnja, te ravnanje betona do projektirane kote, tj. sav rad potreban za potpuno dovršenje ove stavke troškovnika.
  Obračun radova:
Po kubnom metru ugrađenog betona.</t>
  </si>
  <si>
    <t>Izrada kamenih rubnika  tipskog poprečnog presjeka 16/25 cm na betonskoj podlozi iz betona klase  C12/15, prema detaljima iz projekta. Rubnjaci od prirodnog kamena moraju biti izrađeni od zdravog, kvalitetnog, eruptivnog ili sedimentnog, jedrog kamena. Radovi obuhvaćaju nabavu rubnika, materijala, proizvodnju mješavina i betona i prijevoz do mjesta ugradnje, ugradnju , te sve predradnje za izradu kompletnog rubnika.</t>
  </si>
  <si>
    <t>dvostruki slivnik</t>
  </si>
  <si>
    <t>Rušenje i uklanjanje postojećih betonskih rubnjaka sa utovarom i prijevozom na deponiju ili po nalogu nadzornog inženjera. U jediničnoj cijeni uključen  je utovar u vozilo, prijevoz na deponiju, deponiranje, plaćanje taksi i ostalih davanja za korištenje deponije, uključujući obvezu izvođača da pronađe deponiju.
  Obračun radova:
Po dužnom metru porušenog i uklonjenog rubnjaka</t>
  </si>
  <si>
    <t>Rušenje i uklanjanje postojećih zidova(betonskih i kamenih) sa utovarom i prijevozom na deponiju. U jediničnoj cijeni uključen  je utovar u vozilo, prijevoz na deponiju, deponiranje, plaćanje taksi i ostalih davanja za korištenje deponije, uključujući obvezu izvođača da pronađe deponiju.
  Obračun radova:
Po kubičnom metru porušenog i uklonjenog materijala.</t>
  </si>
  <si>
    <t>Izmještanje električnih instalacija javne rasvjete.
Stavka obuhvaća demontažu i privremeno uklanjanje postojećih stupova(2 komada), demontažu instalacija, dobavu i transport potrebnih materijala, ugradnju materijala i opreme i sve ostale radove koje je potrebno izvesti do potpunog dovršetka izmještanja navedenih instalacija, kao što su privremeno isključivanje iz naponske mreže,uključivanje nakon prelociranja i sl.
U jediničnoj cijeni uključen je i popratni materijal potreban za izvršenje ovog rada, te utovar viška materijala u vozilo, prijevoz na deponiju i deponiranje, plaćanje taksi i ostalih davanja za korištenje deponije, uključujući obvezu izvođača da pronađe deponiju.  
Obračun radova:
Po komadu stvarno izmještenog stupa s el.vodom.</t>
  </si>
  <si>
    <t>B.  Geodetski radovi obnove iskolčenja trase i objekata (sva geodetska mjerenja kojima se podaci iz projekata prenose na teren u tijeku izvođenja, profiliranje, obnavljanje i održavanje iskolčenih oznaka na terenu za sve vrijeme građenja, odnosno do predaje građevine Naručitelju uz obvezu izrade kompletnog snimka izvedenog stanja s prometnom opremom) moraju biti uključeni u jedinične cijene stavaka troškovnika i neće se posebno obračunavati.</t>
  </si>
  <si>
    <t>Rušenje i uklanjanje postojećih betonskih i asfaltnih nogostupa sa utovarom i prijevozom na deponiju ili po nalogu nadzornog inženjera. U jediničnoj cijeni uključen  je utovar u vozilo, prijevoz na deponiju, deponiranje, plaćanje taksi i ostalih davanja za korištenje deponije, uključujući obvezu izvođača da pronađe deponiju.  Potrebno ukloniti približno ~80m3 materijala.
  Obračun radova:
Po kvadratnom metru porušenog i uklonjenog materijala.</t>
  </si>
  <si>
    <t>Uklanjanje viška materijala, tj. površinskog zatravljenog sloja sa okolnog terena na mjestu proširenja kolnika. Rad obuhvaća strojno i ručno uklanjanje šiblja, grmlja, drveća svih debljina, uklanjanje umjetnih objekata, reklama, uklanjanje viška materijala(površinskog sloja) i odvoz na deponiju(uključeno pronalaženje deponije i plaćanje taksi i ostalih davanja za korištenje deponije), zajedno s uklanjanjem raslinja, te uzdužno i poprečno profiliranje i zbijanje. Uvaljana podloga mora biti isplanirana sa točnošću ±2 cm zbog moguće dogradnje.
  Obračun radova:
Po kvadratnom metru stvarno uklonjenog površinskog sloja u sraslom stanju.</t>
  </si>
  <si>
    <t>Uklanjanje i demontaža pješačke cijevne ograde.
Stavka obuhvaća  demontiranje svih postojećih zaštitnih pješačkih ograda, te predaju demontiranih stupova i ostalih upotrebljivih dijelova na lokaciju koju odredi investitor. Osim toga, u stavku je uključeno vađenje temelja,  utovar  neupotrebljivog materijala u vozilo, prijevoz na odgovarajuću deponiju, deponiranje, plaćanje taksi i ostalih davanja za korištenje deponije, uključujući obvezu izvođača da pronađe deponiju.    
Obračun radova:
Po dužnom metru demontirane ograde.</t>
  </si>
  <si>
    <t>bankina/berma iza nogostupa š=0.5m</t>
  </si>
  <si>
    <t>Uređenje temeljnog tla primjenom polimernih netkanih geotekstila.
Rad obuhvaća sve aktivnosti potrebne za osposobljavanje slabo nosivog ili suviše vlažnog temeljnog tla za izradu nasipa i nove kolničke konstrukcije iznad njega na području samog kružnog križanja(ispod kolnika do udaljenosti od ~15m po svakom privozu). Predviđena je primjena netkanog geotekstila vlačne čvrstoće 25/35 kN/m sa preklopom od 20-30 cm.
  Obračun radova:
Po kvadratnom metru ugrađenog geotekstila.</t>
  </si>
  <si>
    <t>Armiranje asfaltnih slojeva primjenom geosintetika ili geomreže. Rad podrazumijeva dobavu i ugradnju geomreže za armiranje asfalta na mjestima spoja novog i postojećeg kolnika(proširenje-uklapanje) uz uvjet da ima masu od min 240g/m2 i vlačnu čvrstoću min 50kN/m, te sve radnje potrebne za potpuni završetak ovog rada. Rad se javlja sa strane kolnika te poprečnim spojevima novog kolnika i dogradnje u širini od ~50 cm.
  Obračun radova:
Po  kvadratnom metru ugrađene mreže za armiranje sa preklopima.</t>
  </si>
  <si>
    <r>
      <t xml:space="preserve">Izrada novog sloja od </t>
    </r>
    <r>
      <rPr>
        <b/>
        <sz val="8"/>
        <rFont val="Arial"/>
        <family val="2"/>
      </rPr>
      <t>AC22 base 50/70 AG6, debljine 6.0 cm</t>
    </r>
    <r>
      <rPr>
        <sz val="8"/>
        <rFont val="Arial"/>
        <family val="2"/>
      </rPr>
      <t xml:space="preserve"> . Ovaj sloj radi se na mjestima novog kolnika i gdje kolnik izlazi iz gabarita postojeće prometnice(proširenjima). Radovi obuhvaćaju nabavu materijala, proizvodnju mješavine, prijevoz do mjesta ugradnje, ugradnju i valjanje iste do potrebne zbijenosti. 
  Obračun radova:
Ovaj rad se mjeri i obračunava u kvadratnim metrima gornje površine stvarno položenog sloja. </t>
    </r>
  </si>
  <si>
    <t>Izrada podložnog sloja od betona C 16/20 debljine 10.0 cm, na mjestu pješačkih nogostupa ispod betonske galanterije. Ovaj se beton postavlja na uređeni nosivi sloj tampona. U cijenu su uračunati priprema, doprema i ugradnja, te ravnanje betona do projektirane kote, tj. sav rad potreban za potpuno dovršenje ove stavke troškovnika.
  Obračun radova:
Po kubnom metru ugrađenog betona.</t>
  </si>
  <si>
    <t>Izrada podloge ispod i obloge oko kanalizacijskih cijevi nevezanim materijalom veličine zrna do 16mm. Zatrpavanje izvršiti u slojevima od 10 cm visine, uz lagano nabijanje i polijevanje. Oblogu izraditi do visine od ~15 cm iznad tjemena cijevi. Rad obuhvaća nabavu, dopremu i ugradnju materijala.
  Obračun radova:
Obračun se vrši po kubičnom metru ugrađenog materijala.</t>
  </si>
  <si>
    <t>Iskop i planiranje rovova za polaganje oborinske i/ili fekalne kanalizacije sa proširenjima za revizijska okna(slivnike). Iskop se vrši od posteljice prometnice do dna rova u materijalu “B” i "C" kategorije mehaničkim putem. U cijenu je uračunato uklanjanje urušenog materijala, te ručno otkopavanje oko podzemnih instalacija. Iskopani materijal treba deponirati sa strane rova za kasnije zatrpavanje i/ili odvoženje viška materijala na deponij. Iskopani materijal mora biti udaljen od ruba rova 1.0m . U jediničnu cijenu su uračunata i sva miniranja, uklanjanje urušenog materijala i crpljenje podzemne vode, te odvoz viška materijala. 
  Obračun radova:
Obračun se vrši po kubičnom metru stvarno 
izvršenog iskopa tla u sraslom stanju.</t>
  </si>
  <si>
    <t>Nabava, doprema i ugradnja betonskih predgotovljenih elemenata za izradu rampi za kretanje osoba smanjene pokretljivosti.
Elementi su izrađene od betona C25/30 i postavljaju se na betonsku podlogu debljine 10 cm.Moguća je kombinacija gornjeg zastora sa betonskom galanterijom kao kod nogostupa. Rampa se sastoji od 4-6 središnja i  2 završna elementa (lijevi i desni završni element). Ukupna duljina ove konstrukcije iznosi ~3,0 m, a skošena rampa je široka 0.75 m.
  Obračun radova: 
Po komadu kompletno izvedene  rampe.</t>
  </si>
  <si>
    <t>Izrada betonske pasice dimenzija20/50 iz betona C25/30 u dvostranoj oplati, na pripremljenoj podlozi. Betonsku pasicu armirati konstruktivno mrežnom armaturom Q-161.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ugrađene betonske pasice i po kilogramu armature.</t>
  </si>
  <si>
    <t>armatura MAG 500/560   (3.7 kg/m')</t>
  </si>
  <si>
    <t>znak A27   60/60</t>
  </si>
  <si>
    <t>znak B01    60/60</t>
  </si>
  <si>
    <r>
      <t xml:space="preserve">znak B02    </t>
    </r>
    <r>
      <rPr>
        <sz val="8"/>
        <rFont val="Arial"/>
        <family val="2"/>
      </rPr>
      <t>Ø</t>
    </r>
    <r>
      <rPr>
        <sz val="9.6"/>
        <rFont val="Arial"/>
        <family val="2"/>
      </rPr>
      <t>60</t>
    </r>
  </si>
  <si>
    <t>znak B07</t>
  </si>
  <si>
    <t>znak B31 (40 km/h)</t>
  </si>
  <si>
    <t>znak B61</t>
  </si>
  <si>
    <t>znak B62</t>
  </si>
  <si>
    <t>znak C02     60/60</t>
  </si>
  <si>
    <t>znak C06</t>
  </si>
  <si>
    <t>Ploča za označavanje oštrog zavoja na cesti (K12). 
  Obračun radova:
Po komadu ugrađene ploče.</t>
  </si>
  <si>
    <t>Isprekidana rubna linija, širine 30cm, duljina punog dijela 1.0 m, isprekidanog 1.0 m  na mjestu kružnog toka.
  Obračun radova:
Po dužnom metru iscrtane linije.</t>
  </si>
  <si>
    <t>1-03.5
1-03.4</t>
  </si>
  <si>
    <t>Nabava, doprema i ugradnja cijevi iz polietilena visoke gustoče HDPE100, 50mm,10bara, za izvedbu razvoda instalacije za opskrbu glavnog dovoda unutar zelenih površina predmetnog križanja. Ugradnja HDPE cijevi za vanjsku instalaciju navodnjavanja dimenzija Ø50mm, polaganje u pripremljeni rov, izrada potrebnih betonskih okana(šahti) i sva potrebna spajanja polipropilenskim spojnim elementima kao i spoj na postojeći opskrbni cjevovod. 
  Obračun radova:
Obračun po dužnom metru izvedene vodovodne instalacije.</t>
  </si>
  <si>
    <r>
      <t>Osiguranje i zaštita postojećih instalacija(struja, voda i telefon) koje eventualno prolaze na području zahvata, a nisu naznačene projektom.
Prije početka izvođenja radova potrebno izvršiti utvrđivanje postojanja, položaja i dubine možebitnih postojećih podzemnih instalacija – i</t>
    </r>
    <r>
      <rPr>
        <b/>
        <sz val="8"/>
        <rFont val="Arial"/>
        <family val="2"/>
      </rPr>
      <t>zradom ”šliceva” ili rendgensko snimanje</t>
    </r>
    <r>
      <rPr>
        <sz val="8"/>
        <rFont val="Arial"/>
        <family val="2"/>
      </rPr>
      <t xml:space="preserve"> postojećih instalacija sofisticiranom opremom. Ukoliko se rade "šlicevi" radom je obuhvaćena izrada iskopa u širini od ~1,00m i dužini od ~1,50m. Iskop će se vršiti uz prisutnost nadzornog inženjera i predstavnika komunalnog poduzeća do dubine od 0,80-1,20m radi utvrđivanja postojanja te stvarnog položaja i dubine postojećih instalacija. Radom je također obuhvaćeno i zatrpavanje rova po utvrđivanju položaja instalacija. 
  Obračun radova:
Obračun se vrši po izvršenom radu, odnosno broju otkopanih mjesta.</t>
    </r>
  </si>
  <si>
    <r>
      <t xml:space="preserve">Izmještanje električnih instalacija i/ili javne rasvjete.
</t>
    </r>
    <r>
      <rPr>
        <sz val="8"/>
        <rFont val="Arial"/>
        <family val="2"/>
      </rPr>
      <t>Stavka obuhvaća demontažu i privremeno uklanjanje postojećih stupova javne rasvjete, i jednog rasvjetnog tijela viseće rasvjete, demontažu instalacija, dobavu i transport potrebnih materijala(jednog novog stupa javne rasvjete visine 7.0m sa pripadajućom lampom i temeljem), ugradnju materijala i opreme i sve ostale radove koje je potrebno izvesti do potpunog dovršetka izmještanja navedenih instalacija, kao što su privremeno isključivanje iz naponske mreže,uključivanje nakon prelociranja i sl, te utovar viška materijala u vozilo, prijevoz na deponiju i deponiranje. Pored navedenog u stavku je potrebno predvidjeti nabavu:</t>
    </r>
    <r>
      <rPr>
        <sz val="8"/>
        <rFont val="Arial"/>
        <family val="2"/>
      </rPr>
      <t xml:space="preserve">
</t>
    </r>
    <r>
      <rPr>
        <i/>
        <sz val="8"/>
        <rFont val="Arial"/>
        <family val="2"/>
      </rPr>
      <t xml:space="preserve">nova 2 rasvjetna stupa, tip kao </t>
    </r>
    <r>
      <rPr>
        <b/>
        <i/>
        <sz val="8"/>
        <rFont val="Arial"/>
        <family val="2"/>
      </rPr>
      <t>KORS 2B-800-3</t>
    </r>
    <r>
      <rPr>
        <i/>
        <sz val="8"/>
        <rFont val="Arial"/>
        <family val="2"/>
      </rPr>
      <t>, visine 8 m sa pripadajućim betonskim temeljem od C25/30 dimenzija 90×90×110cm, i završetkom  60 za montažu nasadnika 1×NB2 i 1×NC3 sa pripadajućim svjetiljkama tip kao NaVT 400W , (prozv. "Dalekovod"- Zagreb ili neki drugi jedanko vrijedan)</t>
    </r>
    <r>
      <rPr>
        <sz val="8"/>
        <rFont val="Arial"/>
        <family val="2"/>
      </rPr>
      <t>. U jediničnoj cijeni uključen je i popratni materijal potreban za izvršenje ovog rada.  
Obračun radova:
Po komadu stvarno izmještenog-postavljenog stupa s el.vodom.</t>
    </r>
  </si>
  <si>
    <t>1.13.</t>
  </si>
  <si>
    <t>znak C82   130/36</t>
  </si>
  <si>
    <t>dvostruki stup od "I" profila dužine ~5m</t>
  </si>
  <si>
    <t>znak D05   170/164</t>
  </si>
  <si>
    <t>8.1.7.</t>
  </si>
  <si>
    <t>Strelice za usmjeravanje prometa, bijele boje, dužine 3.0 m, oblika prema projektu .
  Obračun radova:
Po komadu iscrtane strelice.</t>
  </si>
  <si>
    <t>Uklanjanje i demontaža betonskih vaza(žardinjera).
Stavka obuhvaća  demontiranje i uklanjanje postojećih betonskih vaza ispred glavnog ulaza u prostorije grada, te predaju demontiranih elemenata i ostalih upotrebljivih dijelova na lokaciju koju odredi investitor.     
Obračun radova:
Po komadu demontirane vaze.</t>
  </si>
  <si>
    <r>
      <t xml:space="preserve">Odstranjivanje asfaltnog sloja debljine ~6cm na mjestu postojeće kolničke konstrukcije uz profilirani rub prema projektu. Rad obuhvaća zasijecanje postojećeg asfalta motornom pilom na mjestima proširenja kolničke konstrukcije ili uklanjanja postojeće, otkop, utovar i odvoz materijala na deponiju. </t>
    </r>
    <r>
      <rPr>
        <i/>
        <sz val="8"/>
        <rFont val="Arial"/>
        <family val="2"/>
      </rPr>
      <t>Ukupna dužina zasjecanja postojećeg asfaltnog zastora iznosi ~50m</t>
    </r>
    <r>
      <rPr>
        <sz val="8"/>
        <rFont val="Arial"/>
        <family val="2"/>
      </rPr>
      <t>.
  Obračun radova:
Po  kubičnom metru odstranjenog i odvezenog materijala postojeće kolničke konstrukcije.</t>
    </r>
  </si>
  <si>
    <t>Nabava, doprema i ugradnja betonskih predgotovljenih elemenata, betonske galanterije(kocki 15x15x6) za izradu gornjeg zastora nogostupa.  Radovi obuhvaćaju nabavu materijala(galanterije i pijeska za ugradnju veličine zrna 4.0mm), prijevoz do mjesta ugradnje i ugradnju, te sav potreban rad za potpuno dovršenje ove stavke troškovnika. 
Elementi su izrađene od betona i postavljaju se na podlogu od drobljenog kamenog pijeska, a debljine su 6.0 cm. Elementi trebaju imati uredan atest o kvaliteti proizvoda za navedenu namjenu. Napomena: vrsta zastora(boja) nije određena projektom nego istu odabire investitor.
  Obračun radova:
Obračun se vrši po kvadratnom metru gornje površine stvarno položene ploče/kocke uključivo pologu od pijeska.</t>
  </si>
  <si>
    <t>Nabava, doprema i ugradnja betonskih predgotovljenih elemenata, betonske galanterije(kocki 15x15x6) za izradu gornjeg zastora parkirališta  Radovi obuhvaćaju nabavu materijala(galanterije i pijeska za ugradnju veličine zrna 4.0mm), prijevoz do mjesta ugradnje i ugradnju, te sav potreban rad za potpuno dovršenje ove stavke troškovnika. 
Elementi su izrađene od betona i postavljaju se na podlogu od drobljenog kamenog pijeska, a debljine su 6.0 cm. Elementi trebaju imati uredan atest o kvaliteti proizvoda za navedenu namjenu. Napomena: vrsta zastora(boja) nije određena projektom nego istu odabire investitor.
  Obračun radova:
Obračun se vrši po kvadratnom metru gornje površine stvarno položene ploče/kocke uključivo pologu od pijeska.</t>
  </si>
  <si>
    <t>Nabava, doprema i ugradnja betonskih rubnjaka dimenzija 8/20cm (C30/37) na temelj od betona C16/20. 
Rubnjaci se polažu u neočvrsli beton i niveliraju prema kotama iz projekta uglavnom oko postojećih stablašica.  
  Obračun radova:
Obračun se vrši po dužnom metru ugrađenog rubnjaka zajedno s temeljom.</t>
  </si>
  <si>
    <t>Puna jednostruka razdjelna linija, širine 12cm .
  Obračun radova:
Po dužnom metru iscrtane linije.</t>
  </si>
  <si>
    <r>
      <t xml:space="preserve">Natpisi na kolniku.
    </t>
    </r>
    <r>
      <rPr>
        <b/>
        <sz val="8"/>
        <rFont val="Arial"/>
        <family val="2"/>
      </rPr>
      <t>STOP</t>
    </r>
    <r>
      <rPr>
        <sz val="8"/>
        <rFont val="Arial"/>
        <family val="2"/>
      </rPr>
      <t xml:space="preserve">  (1)
    ŠKOLA  ()
    BUS  ()
  Obračun radova:
Po komadu izrađenog natpisa</t>
    </r>
  </si>
  <si>
    <t>iscrtavanje parkirališnih mjesta linijom širine 15cm . Ukupno cca24 PM.
  Obračun radova:
Po dužnom metru iscrtane linije.</t>
  </si>
  <si>
    <t>znak B54    Ø40</t>
  </si>
  <si>
    <t>znak C35     40/40</t>
  </si>
  <si>
    <t xml:space="preserve">znak C70    </t>
  </si>
  <si>
    <t>Nabava i postavljanje dopunskih ploča. Dopunske ploče se pričvršćuju na stupove ispod odgovarajućeg znaka. Ploče postavljati pod kutem od 93 - 95º u odnosu na os prometnice. Dopunske ploče se  izrađuju s folijom "High Intensity" na aluminijskoj podlozi debljine 3 mm s pojačanim okvirom. Dopunska ploča E28, veličine 40x20 cm 
  Obračun radova:
Po komadu ugrađene ploče.</t>
  </si>
  <si>
    <t>7.1.1.</t>
  </si>
  <si>
    <t>7.1.2.</t>
  </si>
  <si>
    <t>7.1.3.</t>
  </si>
  <si>
    <t>7.1.4.</t>
  </si>
  <si>
    <t>7.1.5.</t>
  </si>
  <si>
    <t>7.2.1.</t>
  </si>
  <si>
    <t>7.2.3.</t>
  </si>
  <si>
    <t>7.2.4.</t>
  </si>
  <si>
    <t>7.2.5.</t>
  </si>
  <si>
    <t>7.2.6.</t>
  </si>
  <si>
    <t>7.2.7.</t>
  </si>
  <si>
    <t>7.2.8.</t>
  </si>
  <si>
    <t>7.3.1.</t>
  </si>
  <si>
    <t>Nabava, doprema i ugradnja betonskih rubnjaka dimenzija 15/25cm(C40/50) na temelj od betona C16/20.
Radovi se odnose na nogostupe i parkirališnu površinu oko objekta. Rubnjaci se polažu u neočvrsli beton C16/20 i niveliraju prema kotama iz projekta.  
  Obračun radova:
Obračun se vrši po  dužnom metru ugrađenog rubnjaka zajedno s temeljom.</t>
  </si>
  <si>
    <t>Izrada nosivog sloja nogostupa od mehanički stabiliziranog drobljenog kamenog materijala, debljine  15 cm.
Radovi se odnose na nosivi sloj ispod zastora nogostupa, te velikog i malog rubnjaka.  Rad obuhvaća dobavu i ugradnju drobljenog kamenog materijala veličine zrna  0-32 mm. Zahtjevi kvalitete: stupanj zbijenosti u odnosu na standardni Proktorov postupak Sz ≥ 100% , a modul stišljivosti mjeren kružnom pločom Ø30cm Ms ≥ 60 MN/m2. 
  Obračun radova:
Obračun se vrši po kubičnom metru ugrađenog materijala u zbijenom stanju.</t>
  </si>
  <si>
    <t>DN 315</t>
  </si>
  <si>
    <t>Zatrpavanje rova nakon polaganja cijevi od probranog kamenog materijala. Ova stavka obuhvaća i mehaničko zbijanje materijala ispune u slojevima od 30cm veličine materijala do max 60mm. 
  Obračun radova:
Po kubičnom metru ugrađenog materijala.</t>
  </si>
  <si>
    <t>Postavljanje metalnih stupića baroknog izgleda na mjestu ulaza u zgradu. 
Rad podrazumijeva nabavu, dopremu i ugradnju potrebnih ogradnih stupića kao fizička barijera ispred samog ulaza, a na unutarnji rub nogostupa. 
Obračun radova:
Obračun po komadu postavljenog stupića.</t>
  </si>
  <si>
    <t>Prilagođavanje visine postojećih metalnih rešetki na mjestu nogostupa. 
Stavka se odnosi na postojeće metalne rešetke (odzračnike) na predjelu nogostupa uz objekat, koje treba postaviti na novoprojektiranu visinu. Stavkom su obuhvaćena potrebna rušenja, radovi i materijali potrebni za korekciju visine istih i ponovna ugradnja rešetki sa okvirom, uključujući dobavu, utovar i transport svih materijala potrebnih za potpuno dovršenje radova. U jediničnoj cijeni uključen je utovar neupotrebljivog  materijala u vozilo, prijevoz na deponiju i deponiranje, plaćanje taksi i ostalih davanja za korištenje deponije, uključujući obvezu izvođača da pronađe deponiju.    
 Obračun radova:
Po komadu prilagođene rešetke</t>
  </si>
  <si>
    <r>
      <t xml:space="preserve">Izrada izravnavajućeg sloja mehanički stabiliziranog drobljenog kamenog materijala promjenjive </t>
    </r>
    <r>
      <rPr>
        <b/>
        <sz val="8"/>
        <rFont val="Arial"/>
        <family val="2"/>
      </rPr>
      <t>debljine ≥15cm</t>
    </r>
    <r>
      <rPr>
        <sz val="8"/>
        <rFont val="Arial"/>
        <family val="2"/>
      </rPr>
      <t>. Ovaj sloj radi se na cjelokupnoj površini, manipulativne prometnice i prostora za parkiranje, a nakon uklanjanja asfaltnog zastora uz potrebno dotjerivanje poprečnih nagiba. Rad obuhvaća dobavu i ugradnju drobljenog kamenog materijala veličine zrna 0-32 mm. Zahtijevi kvalitete: stupanj zbijenosti Sz=100%, Ms=100 MN/m2.
  Obračun radova:
Po  kubičnom metru ugrađenog materijala u zbijenom stanju.</t>
    </r>
  </si>
  <si>
    <r>
      <t xml:space="preserve">Cijevi za instalacije. Stavka obuhvaća iskop rova dimenzija ~30x50cm za postavljanje dvije cijevi od polipropilena (PP) s glatkom vanjskom i unutarnjom površinom promjera </t>
    </r>
    <r>
      <rPr>
        <b/>
        <sz val="8"/>
        <rFont val="Arial"/>
        <family val="2"/>
      </rPr>
      <t>2 Ø110mm</t>
    </r>
    <r>
      <rPr>
        <sz val="8"/>
        <rFont val="Arial"/>
        <family val="2"/>
      </rPr>
      <t xml:space="preserve"> u materijalu  “B” i “C” kategorije. Cijev se polaže sa desne strane pristupne prometnice duž osi 1,2 uz vanjski rub nogostupa, a za buduće potrebe. Iskopani materijal deponirati na udaljenosti od 1,0 m sa strane rova i upotrijebiti za zatrpavanje ili odvesti na deponiju. Izrada podloge ispod cijevi nevezanim materijalom veličine zrna do 6mm (pijesak) vrši se u sloju debljine 10cm. Izrada obloge od pijeska iznad cijevi vrši se zatrpavanjem u sloju visine od 5 cm iznad tjemena cijevi uz nabavu, dopremu i ugradnju PP cijevi 2 Ø110mm. 
  Obračun radova:
Obračun se vrši po dužnom metru kanala sa položenim cijevima.</t>
    </r>
  </si>
  <si>
    <r>
      <t xml:space="preserve">Nabava, doprema i ugradnja kompletnih(uključivo betonsku ploču i poklopac) montažnih uličnih slivnika od PEHD cijevi D=500mm iz jednog komada. Slivnik se naslanja na betonsku ploču C16/20, debljine 15cm na podlozi debljine 15cm od betona C16/20. Otvor slivnika se pokriva armirano-betonskom pločom dimenzija 90x90cm sa otvorom na koju se stavlja ravna kanalizacijska rešetka i okvir 400/400mm za </t>
    </r>
    <r>
      <rPr>
        <b/>
        <sz val="8"/>
        <rFont val="Arial"/>
        <family val="2"/>
      </rPr>
      <t>opterećenje 25 t</t>
    </r>
    <r>
      <rPr>
        <sz val="8"/>
        <rFont val="Arial"/>
        <family val="2"/>
      </rPr>
      <t xml:space="preserve">. Odvodnja iz slivnika vrši se PEHD cijevima  D=200mm. </t>
    </r>
    <r>
      <rPr>
        <u val="single"/>
        <sz val="8"/>
        <rFont val="Arial"/>
        <family val="2"/>
      </rPr>
      <t>Opis stavke se odnosi na jedan slivnik</t>
    </r>
    <r>
      <rPr>
        <sz val="8"/>
        <rFont val="Arial"/>
        <family val="2"/>
      </rPr>
      <t xml:space="preserve">.
  Obračun radova:
Obračun po komadu ugrađenog slivnika. </t>
    </r>
  </si>
  <si>
    <r>
      <t xml:space="preserve">Izrada betonske ploče ispod nogostupa dimenzija 2.0×1.8×0.17m iz betona C25/30 u četverostranoj oplati, kao montažni element koji se postavlja(slaže) na pripremljene nosače(grede). Betonsku je potrebno armirati rebrastom armaturom </t>
    </r>
    <r>
      <rPr>
        <sz val="8"/>
        <rFont val="Arial"/>
        <family val="2"/>
      </rPr>
      <t>Ø</t>
    </r>
    <r>
      <rPr>
        <sz val="8"/>
        <rFont val="Arial"/>
        <family val="2"/>
      </rPr>
      <t>8 kod izrade vilica i mrežnom armaturom Q-335.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ugrađenog betona ploče i po kilogramu armature.</t>
    </r>
  </si>
  <si>
    <t>Izrada betonske grede dimenzija 20/20/195cm iz betona C25/30 u trostranoj oplati, koja se sa jedne strane naslanja na južni zid kanala a sa druge se ušlicava u zid postojećeg objekta u dubini od ~15.0cm. Betonsku gredu je potrebno armirati rebrastom armaturom. Kvalitete betona  prema "Pravilniku o tehničkim normativima za beton i armirani beton". U cijenu je uključena izrada podloge, izrada oplate, spravljanje, doprema i ugradnja betona s armaturom,  njega betona, kontrola kvalitete, skidanje oplate i odstranjivanje otpadaka. 
  Obračun radova:
Po metru kubičnom ugrađenog betona i po kilogramu armature.</t>
  </si>
  <si>
    <t>8.5.</t>
  </si>
  <si>
    <t>armatura RA 400/500   (11.1 kg/kom)</t>
  </si>
  <si>
    <t>armatura MAG 500/560   (39.24 kg/kom)</t>
  </si>
  <si>
    <t>armatura RA 400/500   (13.7 kg/kom)</t>
  </si>
  <si>
    <r>
      <t>m</t>
    </r>
    <r>
      <rPr>
        <vertAlign val="superscript"/>
        <sz val="8"/>
        <rFont val="Arial"/>
        <family val="2"/>
      </rPr>
      <t>'</t>
    </r>
  </si>
  <si>
    <t>Sanacija postojećeg kamenog zida na jugozapadnoj strani parkirališta primjenom priklesanog kamena. Stavka se odnosi na zamjenu trošnog kamenog ziđa na mjestimičnim površinama, pronalazeći kamen slične veličine i s patinom, a isti se učvršćuje u cementnom malteru.  U cijenu je uključena nabava nedostajućeg kamena, čišćenje i priprema mjesta ugradnje, izrda potrebne oplate, spravljanje, doprema i ugradnja betona,  njega betona, ugradnja nedostajućeg kamena i odstranjivanje otpadaka, te obrada sljubnica tj. fuga. 
  Obračun radova:
Po metru kvadratnom zamijenjenog i kompletno ugrađenog ziđa.</t>
  </si>
  <si>
    <t>Podizanje poremećenih kamenih poklopnica i dijelova kamenog ziđa ispod njih. Stavka obuhvaća privremeno uklanjanje postojećih kamenih poklopnica i eventualno rastrešenog kamenog ziđa ispod istih, čišćenje, te ponovnu ugradnju utapanjem u cementni malter klase C25/30 sa potrebnom obradom fuga.   U cijenu je uključen sav materijal i rad potreban za potpuno dovršenje ove grupe radova.     
  Obračun radova:
Po dužnom metru poravnatih poklopnica i ziđa.</t>
  </si>
  <si>
    <t>6.8.</t>
  </si>
  <si>
    <t>6.9.</t>
  </si>
  <si>
    <t>6.11.</t>
  </si>
  <si>
    <t xml:space="preserve">Sanacija postojećeg kamenog zida obradom sljubnica tj fuga. Stavka se odnosi na uklanjanje(obijanje) i čišćenje trošne cementne fuge na cijeloj površini zida, te ponovno kompletno fugiranje nakon pjeskarenja.  U cijenu je uključen sav rad i materijal potreban za uklanjenje postojećih trošnih fuga, izrada potrebne oplate, spravljanje, doprema i ugradnja maltera za fugiranje, odstranjivanje otpadaka i uklanjanje oplate, te obrada sljubnica tj. fuga.
  Obračun radova:
Obračun po kvadratnom metru obijene fuge zida.   </t>
  </si>
  <si>
    <t>Pjeskarenje postojećeg kamenog zida. Stavka obuhvaća pjeskarenje gornje površine, odnosno cijelog lica zida kako bi se dobila ujednačena boja i čistoća. u cijenu su uračunati svi radovi i potrebni materija za potpuno dovršenje ove grupe radova.
  Obračun radova:
Po metru kvadratnom pjeskarene površine zida.</t>
  </si>
  <si>
    <t>SANACIJA DIJELA NOGOSTUPA UZ ul. KRALJA TOMISLAVA</t>
  </si>
  <si>
    <t>Građevinski radovi potrebni za montažu i postavljanje pneumatskog stupa(rampe) na mjestu ulaza u parking. Stavka podrazumijeva sve potrebne građevinske radove, zasijecanje kolnika i betona, iskop, utovar i odvoz viška materijala, nabavu jalovine za uređenje posteljice, nabavu podložnog betona klace C16/20, iskop i izrada temeljne ploče za mjesto razvodnog ormara, rov za polaganje potrebnog kabela i slično a u svemu prema detaljima u projektu.
  Obračun radova:
Po kompletu radova za jedan pneumatski stupić.</t>
  </si>
  <si>
    <t>kompl.</t>
  </si>
  <si>
    <t>Pažljivo ručno vađenje - odstranjivanje velikih kamenih  rubnjaka na vanjskoj strani nogostupa (do parka) koji su mjestimično poremećeni.Razlog tome je što su prethodno položeni u drobljeni kameni materijal, tj. nisu u betonskom temelju. Stavka podrazumijeva potrebni iskop za novi betonski temelj sa uređenjem posteljice primjenom jalovine, nabavu, dopremu i ugradnju betona za temelj klase C25/30, ugradnju i niveliranje postojećeg kamenog rubnjaka, te sav ostali rad i materijal potreban za dovršenje ove grupe radova. 
  Obračun radova:
Po metru dužnom ugrađenog rubnjaka zajedno sa temeljem.</t>
  </si>
  <si>
    <r>
      <t xml:space="preserve">Nabava, doprema i montaža (prema ponudi tvrtke) pneumatskog stupića tipa BEAP(Automatic Retractable Bollards) na mjestu prilaza parkiralištu. Predmetni stupić je visine izvlačenja 500-750mm i promjera </t>
    </r>
    <r>
      <rPr>
        <sz val="8"/>
        <rFont val="Symbol"/>
        <family val="1"/>
      </rPr>
      <t>Æ</t>
    </r>
    <r>
      <rPr>
        <sz val="8"/>
        <rFont val="Arial"/>
        <family val="2"/>
      </rPr>
      <t>250mm. Predmetni stupić dolazi kao gotov tipski ugradbeni element sa svim potrebnim elementima (metalnim plaštem, mehanizmom stupića i stupićem, razvodnim ormarićem i drugo). U cijenu je potrebno ukarkulirati i postavljanje tj ugradnju istog na lice mjesta sa probnim puštanjem u rad.
  Obračun radova:
Po komadu ugrađenog stupića.</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</si>
</sst>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0.00\ [$kn-41A]"/>
  </numFmts>
  <fonts count="55">
    <font>
      <sz val="10"/>
      <name val="Arial"/>
      <family val="0"/>
    </font>
    <font>
      <sz val="11"/>
      <color indexed="8"/>
      <name val="Arial"/>
      <family val="2"/>
    </font>
    <font>
      <sz val="8"/>
      <name val="Arial"/>
      <family val="2"/>
    </font>
    <font>
      <vertAlign val="superscript"/>
      <sz val="8"/>
      <name val="Arial"/>
      <family val="2"/>
    </font>
    <font>
      <b/>
      <sz val="8"/>
      <name val="Arial"/>
      <family val="2"/>
    </font>
    <font>
      <b/>
      <sz val="10"/>
      <name val="Arial"/>
      <family val="2"/>
    </font>
    <font>
      <b/>
      <sz val="14"/>
      <name val="Arial"/>
      <family val="2"/>
    </font>
    <font>
      <b/>
      <sz val="12"/>
      <name val="Arial"/>
      <family val="2"/>
    </font>
    <font>
      <b/>
      <sz val="12"/>
      <name val="Arial CE"/>
      <family val="2"/>
    </font>
    <font>
      <sz val="12"/>
      <name val="Arial CE"/>
      <family val="2"/>
    </font>
    <font>
      <sz val="8"/>
      <color indexed="10"/>
      <name val="Arial"/>
      <family val="2"/>
    </font>
    <font>
      <b/>
      <sz val="10"/>
      <name val="Arial CE"/>
      <family val="2"/>
    </font>
    <font>
      <b/>
      <sz val="12"/>
      <color indexed="9"/>
      <name val="Arial CE"/>
      <family val="2"/>
    </font>
    <font>
      <b/>
      <i/>
      <sz val="14"/>
      <name val="Arial CE"/>
      <family val="0"/>
    </font>
    <font>
      <b/>
      <sz val="8"/>
      <color indexed="10"/>
      <name val="Arial"/>
      <family val="2"/>
    </font>
    <font>
      <sz val="9.6"/>
      <name val="Arial"/>
      <family val="2"/>
    </font>
    <font>
      <b/>
      <i/>
      <sz val="8"/>
      <name val="Arial"/>
      <family val="2"/>
    </font>
    <font>
      <sz val="10"/>
      <name val="Arial CE"/>
      <family val="0"/>
    </font>
    <font>
      <i/>
      <sz val="8"/>
      <name val="Arial"/>
      <family val="2"/>
    </font>
    <font>
      <u val="single"/>
      <sz val="8"/>
      <name val="Arial"/>
      <family val="2"/>
    </font>
    <font>
      <sz val="8"/>
      <name val="Symbol"/>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8"/>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40">
    <fill>
      <patternFill/>
    </fill>
    <fill>
      <patternFill patternType="gray125"/>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1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style="medium"/>
      <right style="thin"/>
      <top style="medium"/>
      <bottom style="thin"/>
    </border>
    <border>
      <left style="thin"/>
      <right style="thin"/>
      <top style="medium"/>
      <bottom style="thin"/>
    </border>
    <border>
      <left style="thin"/>
      <right/>
      <top style="medium"/>
      <bottom/>
    </border>
    <border>
      <left style="thin"/>
      <right style="medium"/>
      <top style="medium"/>
      <bottom style="thin"/>
    </border>
    <border>
      <left/>
      <right style="medium"/>
      <top style="thin"/>
      <bottom style="medium"/>
    </border>
    <border>
      <left style="medium"/>
      <right/>
      <top/>
      <bottom style="medium"/>
    </border>
    <border>
      <left/>
      <right/>
      <top/>
      <bottom style="medium"/>
    </border>
    <border>
      <left style="thin"/>
      <right/>
      <top style="medium"/>
      <bottom style="medium"/>
    </border>
    <border>
      <left/>
      <right/>
      <top style="medium"/>
      <bottom/>
    </border>
    <border>
      <left style="medium"/>
      <right/>
      <top style="medium"/>
      <bottom style="thin"/>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thin"/>
      <right style="medium"/>
      <top style="thin"/>
      <bottom/>
    </border>
    <border>
      <left style="medium"/>
      <right/>
      <top style="double"/>
      <bottom style="medium"/>
    </border>
    <border>
      <left/>
      <right style="medium"/>
      <top style="double"/>
      <bottom style="medium"/>
    </border>
    <border>
      <left/>
      <right style="medium"/>
      <top style="medium"/>
      <bottom style="thin"/>
    </border>
    <border>
      <left/>
      <right/>
      <top/>
      <bottom style="dotted"/>
    </border>
    <border>
      <left style="medium"/>
      <right/>
      <top style="thin"/>
      <bottom style="double"/>
    </border>
    <border>
      <left/>
      <right/>
      <top style="thin"/>
      <bottom style="double"/>
    </border>
    <border>
      <left style="thin"/>
      <right/>
      <top style="thin"/>
      <bottom/>
    </border>
    <border>
      <left/>
      <right style="thin"/>
      <top style="thin"/>
      <bottom/>
    </border>
    <border>
      <left style="thin"/>
      <right/>
      <top/>
      <bottom style="medium"/>
    </border>
    <border>
      <left/>
      <right style="thin"/>
      <top/>
      <bottom style="medium"/>
    </border>
    <border>
      <left style="thin"/>
      <right style="medium"/>
      <top/>
      <bottom style="medium"/>
    </border>
    <border>
      <left style="medium"/>
      <right style="thin"/>
      <top style="thin"/>
      <bottom/>
    </border>
    <border>
      <left style="medium"/>
      <right style="thin"/>
      <top/>
      <bottom style="medium"/>
    </border>
    <border>
      <left style="medium"/>
      <right/>
      <top style="medium"/>
      <bottom/>
    </border>
    <border>
      <left/>
      <right style="medium"/>
      <top style="medium"/>
      <bottom/>
    </border>
  </borders>
  <cellStyleXfs count="64">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1" borderId="1" applyNumberFormat="0" applyAlignment="0" applyProtection="0"/>
    <xf numFmtId="0" fontId="49" fillId="0" borderId="6" applyNumberFormat="0" applyFill="0" applyAlignment="0" applyProtection="0"/>
    <xf numFmtId="0" fontId="50" fillId="32" borderId="0" applyNumberFormat="0" applyBorder="0" applyAlignment="0" applyProtection="0"/>
    <xf numFmtId="0" fontId="0" fillId="33" borderId="7" applyNumberFormat="0" applyFont="0" applyAlignment="0" applyProtection="0"/>
    <xf numFmtId="0" fontId="51" fillId="28" borderId="8" applyNumberFormat="0" applyAlignment="0" applyProtection="0"/>
    <xf numFmtId="9" fontId="0" fillId="0" borderId="0" applyFont="0" applyFill="0" applyBorder="0" applyAlignment="0" applyProtection="0"/>
    <xf numFmtId="0" fontId="0" fillId="34" borderId="0" applyNumberFormat="0" applyFont="0" applyBorder="0" applyAlignment="0" applyProtection="0"/>
    <xf numFmtId="0" fontId="0" fillId="35" borderId="0" applyNumberFormat="0" applyFont="0" applyBorder="0" applyAlignment="0" applyProtection="0"/>
    <xf numFmtId="0" fontId="2" fillId="2" borderId="0" applyNumberFormat="0" applyFont="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7">
    <xf numFmtId="0" fontId="0" fillId="2" borderId="0" xfId="0" applyAlignment="1">
      <alignment/>
    </xf>
    <xf numFmtId="0" fontId="0" fillId="35" borderId="0" xfId="59" applyFont="1" applyAlignment="1" applyProtection="1">
      <alignment/>
      <protection/>
    </xf>
    <xf numFmtId="0" fontId="2" fillId="2" borderId="0" xfId="60" applyFont="1" applyAlignment="1">
      <alignment/>
    </xf>
    <xf numFmtId="0" fontId="2" fillId="2" borderId="0" xfId="60" applyFont="1" applyBorder="1" applyAlignment="1">
      <alignment/>
    </xf>
    <xf numFmtId="0" fontId="2" fillId="2" borderId="0" xfId="60" applyFont="1" applyAlignment="1">
      <alignment horizontal="right"/>
    </xf>
    <xf numFmtId="2" fontId="2" fillId="2" borderId="0" xfId="60" applyNumberFormat="1" applyFont="1" applyAlignment="1">
      <alignment horizontal="right"/>
    </xf>
    <xf numFmtId="4" fontId="2" fillId="2" borderId="0" xfId="60" applyNumberFormat="1" applyFont="1" applyAlignment="1">
      <alignment horizontal="right"/>
    </xf>
    <xf numFmtId="0" fontId="5" fillId="2" borderId="0" xfId="60" applyFont="1" applyAlignment="1">
      <alignment vertical="center"/>
    </xf>
    <xf numFmtId="0" fontId="10" fillId="2" borderId="0" xfId="60" applyFont="1" applyAlignment="1">
      <alignment/>
    </xf>
    <xf numFmtId="2" fontId="2" fillId="2" borderId="0" xfId="60" applyNumberFormat="1" applyFont="1" applyAlignment="1">
      <alignment/>
    </xf>
    <xf numFmtId="0" fontId="4" fillId="0" borderId="10" xfId="60" applyFont="1" applyFill="1" applyBorder="1" applyAlignment="1">
      <alignment horizontal="left" vertical="top"/>
    </xf>
    <xf numFmtId="0" fontId="2" fillId="0" borderId="10" xfId="60" applyFont="1" applyFill="1" applyBorder="1" applyAlignment="1">
      <alignment horizontal="justify" vertical="top" wrapText="1"/>
    </xf>
    <xf numFmtId="0" fontId="2" fillId="0" borderId="10" xfId="60" applyFont="1" applyFill="1" applyBorder="1" applyAlignment="1">
      <alignment horizontal="right"/>
    </xf>
    <xf numFmtId="2" fontId="2" fillId="0" borderId="10" xfId="60" applyNumberFormat="1" applyFont="1" applyFill="1" applyBorder="1" applyAlignment="1">
      <alignment horizontal="right"/>
    </xf>
    <xf numFmtId="0" fontId="2" fillId="0" borderId="11" xfId="60" applyFont="1" applyFill="1" applyBorder="1" applyAlignment="1">
      <alignment horizontal="justify" vertical="top" wrapText="1"/>
    </xf>
    <xf numFmtId="0" fontId="2" fillId="0" borderId="11" xfId="60" applyFont="1" applyFill="1" applyBorder="1" applyAlignment="1">
      <alignment horizontal="right"/>
    </xf>
    <xf numFmtId="0" fontId="2" fillId="0" borderId="0" xfId="60" applyFont="1" applyFill="1" applyBorder="1" applyAlignment="1">
      <alignment horizontal="right"/>
    </xf>
    <xf numFmtId="0" fontId="2" fillId="0" borderId="10" xfId="60" applyFont="1" applyFill="1" applyBorder="1" applyAlignment="1" quotePrefix="1">
      <alignment horizontal="left" vertical="top"/>
    </xf>
    <xf numFmtId="0" fontId="2" fillId="0" borderId="12" xfId="60" applyFont="1" applyFill="1" applyBorder="1" applyAlignment="1">
      <alignment horizontal="right"/>
    </xf>
    <xf numFmtId="0" fontId="4" fillId="0" borderId="12" xfId="60" applyFont="1" applyFill="1" applyBorder="1" applyAlignment="1">
      <alignment horizontal="left" vertical="top"/>
    </xf>
    <xf numFmtId="0" fontId="2" fillId="0" borderId="12" xfId="60" applyFont="1" applyFill="1" applyBorder="1" applyAlignment="1">
      <alignment horizontal="justify" vertical="top" wrapText="1"/>
    </xf>
    <xf numFmtId="2" fontId="2" fillId="0" borderId="12" xfId="60" applyNumberFormat="1" applyFont="1" applyFill="1" applyBorder="1" applyAlignment="1">
      <alignment horizontal="right"/>
    </xf>
    <xf numFmtId="0" fontId="4" fillId="0" borderId="0" xfId="60" applyFont="1" applyFill="1" applyBorder="1" applyAlignment="1">
      <alignment horizontal="left" vertical="top"/>
    </xf>
    <xf numFmtId="0" fontId="2" fillId="0" borderId="0" xfId="60" applyFont="1" applyFill="1" applyAlignment="1">
      <alignment horizontal="right"/>
    </xf>
    <xf numFmtId="0" fontId="2" fillId="0" borderId="0" xfId="60" applyFont="1" applyFill="1" applyAlignment="1" quotePrefix="1">
      <alignment horizontal="left" vertical="top"/>
    </xf>
    <xf numFmtId="0" fontId="2" fillId="0" borderId="0" xfId="60" applyFont="1" applyFill="1" applyAlignment="1">
      <alignment vertical="top"/>
    </xf>
    <xf numFmtId="0" fontId="2" fillId="0" borderId="10" xfId="60" applyFont="1" applyFill="1" applyBorder="1" applyAlignment="1">
      <alignment horizontal="left" vertical="top"/>
    </xf>
    <xf numFmtId="0" fontId="4" fillId="0" borderId="11" xfId="60" applyFont="1" applyFill="1" applyBorder="1" applyAlignment="1">
      <alignment horizontal="left" vertical="top"/>
    </xf>
    <xf numFmtId="2" fontId="2" fillId="0" borderId="0" xfId="60" applyNumberFormat="1" applyFont="1" applyFill="1" applyBorder="1" applyAlignment="1">
      <alignment horizontal="right"/>
    </xf>
    <xf numFmtId="0" fontId="2" fillId="0" borderId="0" xfId="60" applyFont="1" applyFill="1" applyBorder="1" applyAlignment="1">
      <alignment horizontal="justify" vertical="top" wrapText="1"/>
    </xf>
    <xf numFmtId="1" fontId="2" fillId="0" borderId="12" xfId="60" applyNumberFormat="1" applyFont="1" applyFill="1" applyBorder="1" applyAlignment="1">
      <alignment horizontal="right"/>
    </xf>
    <xf numFmtId="0" fontId="4" fillId="0" borderId="13" xfId="60" applyFont="1" applyFill="1" applyBorder="1" applyAlignment="1">
      <alignment horizontal="left" vertical="top"/>
    </xf>
    <xf numFmtId="0" fontId="2" fillId="0" borderId="13" xfId="60" applyFont="1" applyFill="1" applyBorder="1" applyAlignment="1">
      <alignment horizontal="right"/>
    </xf>
    <xf numFmtId="2" fontId="2" fillId="0" borderId="13" xfId="60" applyNumberFormat="1" applyFont="1" applyFill="1" applyBorder="1" applyAlignment="1">
      <alignment horizontal="right"/>
    </xf>
    <xf numFmtId="1" fontId="2" fillId="0" borderId="0" xfId="60" applyNumberFormat="1" applyFont="1" applyFill="1" applyAlignment="1">
      <alignment horizontal="right"/>
    </xf>
    <xf numFmtId="0" fontId="2" fillId="0" borderId="0" xfId="60" applyFont="1" applyFill="1" applyBorder="1" applyAlignment="1">
      <alignment horizontal="justify" vertical="top" wrapText="1"/>
    </xf>
    <xf numFmtId="0" fontId="2" fillId="0" borderId="12" xfId="60" applyFont="1" applyFill="1" applyBorder="1" applyAlignment="1">
      <alignment horizontal="justify" vertical="top" wrapText="1"/>
    </xf>
    <xf numFmtId="0" fontId="2" fillId="0" borderId="13" xfId="60" applyFont="1" applyFill="1" applyBorder="1" applyAlignment="1">
      <alignment horizontal="justify" vertical="top"/>
    </xf>
    <xf numFmtId="0" fontId="5" fillId="35" borderId="14" xfId="60" applyFont="1" applyFill="1" applyBorder="1" applyAlignment="1" quotePrefix="1">
      <alignment horizontal="left" vertical="center"/>
    </xf>
    <xf numFmtId="0" fontId="5" fillId="35" borderId="15" xfId="60" applyFont="1" applyFill="1" applyBorder="1" applyAlignment="1">
      <alignment horizontal="left" vertical="center"/>
    </xf>
    <xf numFmtId="0" fontId="5" fillId="35" borderId="15" xfId="60" applyFont="1" applyFill="1" applyBorder="1" applyAlignment="1">
      <alignment horizontal="right" vertical="center"/>
    </xf>
    <xf numFmtId="2" fontId="5" fillId="35" borderId="15" xfId="60" applyNumberFormat="1" applyFont="1" applyFill="1" applyBorder="1" applyAlignment="1">
      <alignment horizontal="right" vertical="center"/>
    </xf>
    <xf numFmtId="4" fontId="5" fillId="35" borderId="16" xfId="60" applyNumberFormat="1" applyFont="1" applyFill="1" applyBorder="1" applyAlignment="1">
      <alignment horizontal="right" vertical="center"/>
    </xf>
    <xf numFmtId="0" fontId="5" fillId="35" borderId="14" xfId="60" applyFont="1" applyFill="1" applyBorder="1" applyAlignment="1">
      <alignment horizontal="left" vertical="center"/>
    </xf>
    <xf numFmtId="16" fontId="4" fillId="35" borderId="17" xfId="60" applyNumberFormat="1" applyFont="1" applyFill="1" applyBorder="1" applyAlignment="1">
      <alignment horizontal="left" vertical="top"/>
    </xf>
    <xf numFmtId="0" fontId="4" fillId="35" borderId="18" xfId="60" applyFont="1" applyFill="1" applyBorder="1" applyAlignment="1">
      <alignment horizontal="left"/>
    </xf>
    <xf numFmtId="0" fontId="4" fillId="35" borderId="18" xfId="60" applyFont="1" applyFill="1" applyBorder="1" applyAlignment="1">
      <alignment horizontal="right"/>
    </xf>
    <xf numFmtId="2" fontId="4" fillId="35" borderId="18" xfId="60" applyNumberFormat="1" applyFont="1" applyFill="1" applyBorder="1" applyAlignment="1">
      <alignment horizontal="right"/>
    </xf>
    <xf numFmtId="0" fontId="4" fillId="35" borderId="15" xfId="60" applyFont="1" applyFill="1" applyBorder="1" applyAlignment="1">
      <alignment horizontal="left"/>
    </xf>
    <xf numFmtId="0" fontId="4" fillId="35" borderId="15" xfId="60" applyFont="1" applyFill="1" applyBorder="1" applyAlignment="1">
      <alignment horizontal="right"/>
    </xf>
    <xf numFmtId="2" fontId="4" fillId="35" borderId="15" xfId="60" applyNumberFormat="1" applyFont="1" applyFill="1" applyBorder="1" applyAlignment="1">
      <alignment horizontal="right"/>
    </xf>
    <xf numFmtId="0" fontId="5" fillId="34" borderId="14" xfId="60" applyFont="1" applyFill="1" applyBorder="1" applyAlignment="1">
      <alignment horizontal="left" vertical="center"/>
    </xf>
    <xf numFmtId="0" fontId="5" fillId="34" borderId="15" xfId="60" applyFont="1" applyFill="1" applyBorder="1" applyAlignment="1">
      <alignment horizontal="right" vertical="center"/>
    </xf>
    <xf numFmtId="2" fontId="5" fillId="34" borderId="15" xfId="60" applyNumberFormat="1" applyFont="1" applyFill="1" applyBorder="1" applyAlignment="1">
      <alignment horizontal="right" vertical="center"/>
    </xf>
    <xf numFmtId="0" fontId="5" fillId="34" borderId="14" xfId="60" applyFont="1" applyFill="1" applyBorder="1" applyAlignment="1">
      <alignment horizontal="left" vertical="center"/>
    </xf>
    <xf numFmtId="0" fontId="5" fillId="34" borderId="14" xfId="60" applyFont="1" applyFill="1" applyBorder="1" applyAlignment="1">
      <alignment horizontal="center" vertical="center"/>
    </xf>
    <xf numFmtId="0" fontId="4" fillId="36" borderId="19" xfId="60" applyFont="1" applyFill="1" applyBorder="1" applyAlignment="1">
      <alignment horizontal="center" vertical="center"/>
    </xf>
    <xf numFmtId="0" fontId="4" fillId="36" borderId="20" xfId="60" applyFont="1" applyFill="1" applyBorder="1" applyAlignment="1">
      <alignment horizontal="center" vertical="center"/>
    </xf>
    <xf numFmtId="0" fontId="4" fillId="36" borderId="21" xfId="60" applyFont="1" applyFill="1" applyBorder="1" applyAlignment="1">
      <alignment horizontal="center" vertical="center"/>
    </xf>
    <xf numFmtId="2" fontId="4" fillId="36" borderId="20" xfId="60" applyNumberFormat="1" applyFont="1" applyFill="1" applyBorder="1" applyAlignment="1">
      <alignment horizontal="center" vertical="center"/>
    </xf>
    <xf numFmtId="4" fontId="4" fillId="36" borderId="22" xfId="60" applyNumberFormat="1" applyFont="1" applyFill="1" applyBorder="1" applyAlignment="1">
      <alignment horizontal="center" vertical="center"/>
    </xf>
    <xf numFmtId="0" fontId="5" fillId="0" borderId="0" xfId="58" applyFont="1" applyFill="1" applyAlignment="1">
      <alignment horizontal="center" vertical="center"/>
    </xf>
    <xf numFmtId="0" fontId="6" fillId="0" borderId="0" xfId="58" applyFont="1" applyFill="1" applyAlignment="1">
      <alignment horizontal="center"/>
    </xf>
    <xf numFmtId="165" fontId="2" fillId="0" borderId="10" xfId="60" applyNumberFormat="1" applyFont="1" applyFill="1" applyBorder="1" applyAlignment="1">
      <alignment horizontal="right"/>
    </xf>
    <xf numFmtId="165" fontId="2" fillId="0" borderId="11" xfId="60" applyNumberFormat="1" applyFont="1" applyFill="1" applyBorder="1" applyAlignment="1">
      <alignment horizontal="right"/>
    </xf>
    <xf numFmtId="165" fontId="2" fillId="0" borderId="0" xfId="60" applyNumberFormat="1" applyFont="1" applyFill="1" applyBorder="1" applyAlignment="1">
      <alignment horizontal="right"/>
    </xf>
    <xf numFmtId="165" fontId="2" fillId="0" borderId="12" xfId="60" applyNumberFormat="1" applyFont="1" applyFill="1" applyBorder="1" applyAlignment="1">
      <alignment horizontal="right"/>
    </xf>
    <xf numFmtId="165" fontId="2" fillId="0" borderId="0" xfId="60" applyNumberFormat="1" applyFont="1" applyFill="1" applyAlignment="1">
      <alignment horizontal="right"/>
    </xf>
    <xf numFmtId="165" fontId="5" fillId="34" borderId="15" xfId="60" applyNumberFormat="1" applyFont="1" applyFill="1" applyBorder="1" applyAlignment="1">
      <alignment horizontal="right" vertical="center"/>
    </xf>
    <xf numFmtId="165" fontId="5" fillId="35" borderId="15" xfId="60" applyNumberFormat="1" applyFont="1" applyFill="1" applyBorder="1" applyAlignment="1">
      <alignment horizontal="right" vertical="center"/>
    </xf>
    <xf numFmtId="165" fontId="2" fillId="0" borderId="10" xfId="60" applyNumberFormat="1" applyFont="1" applyFill="1" applyBorder="1" applyAlignment="1">
      <alignment horizontal="right"/>
    </xf>
    <xf numFmtId="165" fontId="2" fillId="0" borderId="13" xfId="60" applyNumberFormat="1" applyFont="1" applyFill="1" applyBorder="1" applyAlignment="1">
      <alignment horizontal="right"/>
    </xf>
    <xf numFmtId="165" fontId="4" fillId="35" borderId="18" xfId="60" applyNumberFormat="1" applyFont="1" applyFill="1" applyBorder="1" applyAlignment="1">
      <alignment horizontal="right"/>
    </xf>
    <xf numFmtId="165" fontId="4" fillId="35" borderId="15" xfId="60" applyNumberFormat="1" applyFont="1" applyFill="1" applyBorder="1" applyAlignment="1">
      <alignment horizontal="right"/>
    </xf>
    <xf numFmtId="165" fontId="5" fillId="34" borderId="16" xfId="60" applyNumberFormat="1" applyFont="1" applyFill="1" applyBorder="1" applyAlignment="1">
      <alignment horizontal="right" vertical="center"/>
    </xf>
    <xf numFmtId="165" fontId="5" fillId="35" borderId="16" xfId="60" applyNumberFormat="1" applyFont="1" applyFill="1" applyBorder="1" applyAlignment="1">
      <alignment horizontal="right" vertical="center"/>
    </xf>
    <xf numFmtId="165" fontId="2" fillId="0" borderId="12" xfId="60" applyNumberFormat="1" applyFont="1" applyFill="1" applyBorder="1" applyAlignment="1">
      <alignment horizontal="right"/>
    </xf>
    <xf numFmtId="165" fontId="4" fillId="35" borderId="23" xfId="60" applyNumberFormat="1" applyFont="1" applyFill="1" applyBorder="1" applyAlignment="1">
      <alignment horizontal="right"/>
    </xf>
    <xf numFmtId="165" fontId="4" fillId="35" borderId="16" xfId="60" applyNumberFormat="1" applyFont="1" applyFill="1" applyBorder="1" applyAlignment="1">
      <alignment horizontal="right"/>
    </xf>
    <xf numFmtId="0" fontId="2" fillId="0" borderId="10" xfId="60" applyFont="1" applyFill="1" applyBorder="1" applyAlignment="1">
      <alignment horizontal="justify" vertical="top"/>
    </xf>
    <xf numFmtId="16" fontId="4" fillId="35" borderId="14" xfId="60" applyNumberFormat="1" applyFont="1" applyFill="1" applyBorder="1" applyAlignment="1">
      <alignment horizontal="left" vertical="top"/>
    </xf>
    <xf numFmtId="0" fontId="5" fillId="34" borderId="14" xfId="60" applyFont="1" applyFill="1" applyBorder="1" applyAlignment="1">
      <alignment horizontal="center" vertical="center"/>
    </xf>
    <xf numFmtId="0" fontId="4" fillId="0" borderId="0" xfId="60" applyFont="1" applyFill="1" applyBorder="1" applyAlignment="1" quotePrefix="1">
      <alignment horizontal="left" vertical="top"/>
    </xf>
    <xf numFmtId="165" fontId="2" fillId="0" borderId="11" xfId="60" applyNumberFormat="1" applyFont="1" applyFill="1" applyBorder="1" applyAlignment="1">
      <alignment horizontal="right"/>
    </xf>
    <xf numFmtId="0" fontId="2" fillId="0" borderId="10" xfId="60" applyFont="1" applyFill="1" applyBorder="1" applyAlignment="1">
      <alignment/>
    </xf>
    <xf numFmtId="0" fontId="2" fillId="0" borderId="11" xfId="60" applyFont="1" applyFill="1" applyBorder="1" applyAlignment="1">
      <alignment horizontal="justify" vertical="top" wrapText="1"/>
    </xf>
    <xf numFmtId="0" fontId="2" fillId="0" borderId="0" xfId="60" applyFont="1" applyFill="1" applyBorder="1" applyAlignment="1">
      <alignment/>
    </xf>
    <xf numFmtId="49" fontId="4" fillId="0" borderId="0" xfId="60" applyNumberFormat="1" applyFont="1" applyFill="1" applyBorder="1" applyAlignment="1">
      <alignment horizontal="center" vertical="top" wrapText="1"/>
    </xf>
    <xf numFmtId="49" fontId="4" fillId="36" borderId="20" xfId="60" applyNumberFormat="1" applyFont="1" applyFill="1" applyBorder="1" applyAlignment="1">
      <alignment horizontal="center" vertical="center"/>
    </xf>
    <xf numFmtId="49" fontId="5" fillId="35" borderId="14" xfId="60" applyNumberFormat="1" applyFont="1" applyFill="1" applyBorder="1" applyAlignment="1" quotePrefix="1">
      <alignment horizontal="center" vertical="center"/>
    </xf>
    <xf numFmtId="49" fontId="4" fillId="0" borderId="12" xfId="60" applyNumberFormat="1" applyFont="1" applyFill="1" applyBorder="1" applyAlignment="1" quotePrefix="1">
      <alignment horizontal="center" vertical="top" wrapText="1"/>
    </xf>
    <xf numFmtId="49" fontId="4" fillId="0" borderId="11" xfId="60" applyNumberFormat="1" applyFont="1" applyFill="1" applyBorder="1" applyAlignment="1" quotePrefix="1">
      <alignment horizontal="center" vertical="top" wrapText="1"/>
    </xf>
    <xf numFmtId="49" fontId="4" fillId="0" borderId="0" xfId="60" applyNumberFormat="1" applyFont="1" applyFill="1" applyAlignment="1">
      <alignment horizontal="center" vertical="top"/>
    </xf>
    <xf numFmtId="49" fontId="4" fillId="0" borderId="12" xfId="60" applyNumberFormat="1" applyFont="1" applyFill="1" applyBorder="1" applyAlignment="1">
      <alignment horizontal="center" vertical="top"/>
    </xf>
    <xf numFmtId="49" fontId="4" fillId="0" borderId="10" xfId="60" applyNumberFormat="1" applyFont="1" applyFill="1" applyBorder="1" applyAlignment="1" quotePrefix="1">
      <alignment horizontal="center" vertical="top"/>
    </xf>
    <xf numFmtId="49" fontId="4" fillId="0" borderId="12" xfId="60" applyNumberFormat="1" applyFont="1" applyFill="1" applyBorder="1" applyAlignment="1" quotePrefix="1">
      <alignment horizontal="center" vertical="top"/>
    </xf>
    <xf numFmtId="49" fontId="5" fillId="34" borderId="15" xfId="60" applyNumberFormat="1" applyFont="1" applyFill="1" applyBorder="1" applyAlignment="1">
      <alignment horizontal="center" vertical="center"/>
    </xf>
    <xf numFmtId="49" fontId="5" fillId="35" borderId="15" xfId="60" applyNumberFormat="1" applyFont="1" applyFill="1" applyBorder="1" applyAlignment="1" quotePrefix="1">
      <alignment horizontal="center" vertical="center"/>
    </xf>
    <xf numFmtId="49" fontId="4" fillId="0" borderId="0" xfId="60" applyNumberFormat="1" applyFont="1" applyFill="1" applyBorder="1" applyAlignment="1">
      <alignment horizontal="center" vertical="top" wrapText="1"/>
    </xf>
    <xf numFmtId="49" fontId="4" fillId="0" borderId="10" xfId="60" applyNumberFormat="1" applyFont="1" applyFill="1" applyBorder="1" applyAlignment="1">
      <alignment horizontal="center" vertical="top"/>
    </xf>
    <xf numFmtId="49" fontId="4" fillId="0" borderId="12" xfId="60" applyNumberFormat="1" applyFont="1" applyFill="1" applyBorder="1" applyAlignment="1" quotePrefix="1">
      <alignment horizontal="center" vertical="top" wrapText="1"/>
    </xf>
    <xf numFmtId="49" fontId="4" fillId="0" borderId="12" xfId="60" applyNumberFormat="1" applyFont="1" applyFill="1" applyBorder="1" applyAlignment="1">
      <alignment horizontal="center" vertical="top" wrapText="1"/>
    </xf>
    <xf numFmtId="49" fontId="4" fillId="0" borderId="11" xfId="60" applyNumberFormat="1" applyFont="1" applyFill="1" applyBorder="1" applyAlignment="1">
      <alignment horizontal="center" vertical="top" wrapText="1"/>
    </xf>
    <xf numFmtId="49" fontId="4" fillId="0" borderId="10" xfId="60" applyNumberFormat="1" applyFont="1" applyFill="1" applyBorder="1" applyAlignment="1">
      <alignment horizontal="center" vertical="top" wrapText="1"/>
    </xf>
    <xf numFmtId="49" fontId="4" fillId="35" borderId="18" xfId="60" applyNumberFormat="1" applyFont="1" applyFill="1" applyBorder="1" applyAlignment="1">
      <alignment horizontal="center" vertical="top"/>
    </xf>
    <xf numFmtId="49" fontId="4" fillId="35" borderId="15" xfId="60" applyNumberFormat="1" applyFont="1" applyFill="1" applyBorder="1" applyAlignment="1">
      <alignment horizontal="center" vertical="top"/>
    </xf>
    <xf numFmtId="49" fontId="4" fillId="0" borderId="13" xfId="60" applyNumberFormat="1" applyFont="1" applyFill="1" applyBorder="1" applyAlignment="1" quotePrefix="1">
      <alignment horizontal="center" vertical="top"/>
    </xf>
    <xf numFmtId="49" fontId="5" fillId="34" borderId="15" xfId="60" applyNumberFormat="1" applyFont="1" applyFill="1" applyBorder="1" applyAlignment="1">
      <alignment horizontal="center" vertical="center"/>
    </xf>
    <xf numFmtId="49" fontId="4" fillId="2" borderId="0" xfId="60" applyNumberFormat="1" applyFont="1" applyAlignment="1">
      <alignment horizontal="center"/>
    </xf>
    <xf numFmtId="49" fontId="4" fillId="0" borderId="10" xfId="60" applyNumberFormat="1" applyFont="1" applyFill="1" applyBorder="1" applyAlignment="1" quotePrefix="1">
      <alignment horizontal="center" vertical="top" wrapText="1"/>
    </xf>
    <xf numFmtId="49" fontId="4" fillId="0" borderId="0" xfId="60" applyNumberFormat="1" applyFont="1" applyFill="1" applyBorder="1" applyAlignment="1" quotePrefix="1">
      <alignment horizontal="center" vertical="top" wrapText="1"/>
    </xf>
    <xf numFmtId="14" fontId="4" fillId="0" borderId="0" xfId="60" applyNumberFormat="1" applyFont="1" applyFill="1" applyBorder="1" applyAlignment="1">
      <alignment horizontal="left" vertical="top"/>
    </xf>
    <xf numFmtId="0" fontId="2" fillId="0" borderId="11" xfId="60" applyNumberFormat="1" applyFont="1" applyFill="1" applyBorder="1" applyAlignment="1">
      <alignment horizontal="right"/>
    </xf>
    <xf numFmtId="2" fontId="2" fillId="0" borderId="11" xfId="60" applyNumberFormat="1" applyFont="1" applyFill="1" applyBorder="1" applyAlignment="1">
      <alignment horizontal="right"/>
    </xf>
    <xf numFmtId="0" fontId="4" fillId="35" borderId="15" xfId="60" applyFont="1" applyFill="1" applyBorder="1" applyAlignment="1">
      <alignment horizontal="center" vertical="top"/>
    </xf>
    <xf numFmtId="0" fontId="4" fillId="0" borderId="10" xfId="60" applyFont="1" applyFill="1" applyBorder="1" applyAlignment="1">
      <alignment horizontal="center" vertical="top"/>
    </xf>
    <xf numFmtId="0" fontId="4" fillId="0" borderId="12" xfId="60" applyFont="1" applyFill="1" applyBorder="1" applyAlignment="1">
      <alignment horizontal="center" vertical="top" wrapText="1"/>
    </xf>
    <xf numFmtId="0" fontId="4" fillId="0" borderId="12" xfId="60" applyFont="1" applyFill="1" applyBorder="1" applyAlignment="1">
      <alignment horizontal="center" vertical="top"/>
    </xf>
    <xf numFmtId="0" fontId="2" fillId="0" borderId="12" xfId="60" applyFont="1" applyFill="1" applyBorder="1" applyAlignment="1">
      <alignment horizontal="right"/>
    </xf>
    <xf numFmtId="0" fontId="4" fillId="0" borderId="12" xfId="60" applyFont="1" applyFill="1" applyBorder="1" applyAlignment="1">
      <alignment horizontal="center" vertical="top" wrapText="1"/>
    </xf>
    <xf numFmtId="0" fontId="4" fillId="0" borderId="12" xfId="60" applyFont="1" applyFill="1" applyBorder="1" applyAlignment="1" quotePrefix="1">
      <alignment horizontal="center" vertical="top" wrapText="1"/>
    </xf>
    <xf numFmtId="0" fontId="2" fillId="0" borderId="11"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4" fillId="0" borderId="11" xfId="60" applyFont="1" applyFill="1" applyBorder="1" applyAlignment="1" quotePrefix="1">
      <alignment horizontal="center" vertical="top" wrapText="1"/>
    </xf>
    <xf numFmtId="1" fontId="2" fillId="0" borderId="11" xfId="60" applyNumberFormat="1" applyFont="1" applyFill="1" applyBorder="1" applyAlignment="1">
      <alignment horizontal="right"/>
    </xf>
    <xf numFmtId="0" fontId="4" fillId="0" borderId="10" xfId="60" applyFont="1" applyFill="1" applyBorder="1" applyAlignment="1">
      <alignment horizontal="center" vertical="top" wrapText="1"/>
    </xf>
    <xf numFmtId="0" fontId="2" fillId="0" borderId="10" xfId="0" applyFont="1" applyFill="1" applyBorder="1" applyAlignment="1">
      <alignment horizontal="justify" vertical="top" wrapText="1"/>
    </xf>
    <xf numFmtId="1" fontId="2" fillId="0" borderId="10" xfId="60" applyNumberFormat="1" applyFont="1" applyFill="1" applyBorder="1" applyAlignment="1">
      <alignment horizontal="right"/>
    </xf>
    <xf numFmtId="0" fontId="4" fillId="0" borderId="0" xfId="60" applyFont="1" applyFill="1" applyBorder="1" applyAlignment="1">
      <alignment horizontal="center" vertical="top" wrapText="1"/>
    </xf>
    <xf numFmtId="0" fontId="2" fillId="0" borderId="0" xfId="0" applyFont="1" applyFill="1" applyBorder="1" applyAlignment="1">
      <alignment horizontal="justify" vertical="top" wrapText="1"/>
    </xf>
    <xf numFmtId="14" fontId="4" fillId="0" borderId="12" xfId="60" applyNumberFormat="1" applyFont="1" applyFill="1" applyBorder="1" applyAlignment="1">
      <alignment horizontal="center" vertical="top" wrapText="1"/>
    </xf>
    <xf numFmtId="0" fontId="4" fillId="0" borderId="0" xfId="60" applyFont="1" applyFill="1" applyBorder="1" applyAlignment="1" quotePrefix="1">
      <alignment horizontal="center" vertical="top" wrapText="1"/>
    </xf>
    <xf numFmtId="14" fontId="4" fillId="0" borderId="0" xfId="60" applyNumberFormat="1" applyFont="1" applyFill="1" applyBorder="1" applyAlignment="1">
      <alignment horizontal="center" vertical="top" wrapText="1"/>
    </xf>
    <xf numFmtId="0" fontId="2" fillId="0" borderId="0" xfId="60" applyFont="1" applyFill="1" applyBorder="1" applyAlignment="1">
      <alignment horizontal="right" vertical="top"/>
    </xf>
    <xf numFmtId="1" fontId="2" fillId="0" borderId="0" xfId="60" applyNumberFormat="1" applyFont="1" applyFill="1" applyBorder="1" applyAlignment="1">
      <alignment horizontal="right"/>
    </xf>
    <xf numFmtId="165" fontId="2" fillId="0" borderId="0" xfId="60" applyNumberFormat="1" applyFont="1" applyFill="1" applyBorder="1" applyAlignment="1">
      <alignment horizontal="right" vertical="top"/>
    </xf>
    <xf numFmtId="14" fontId="4" fillId="0" borderId="10" xfId="60" applyNumberFormat="1" applyFont="1" applyFill="1" applyBorder="1" applyAlignment="1">
      <alignment horizontal="center" vertical="top" wrapText="1"/>
    </xf>
    <xf numFmtId="0" fontId="2" fillId="0" borderId="10" xfId="60" applyFont="1" applyFill="1" applyBorder="1" applyAlignment="1">
      <alignment horizontal="right" vertical="top"/>
    </xf>
    <xf numFmtId="165" fontId="2" fillId="0" borderId="10" xfId="60" applyNumberFormat="1" applyFont="1" applyFill="1" applyBorder="1" applyAlignment="1">
      <alignment horizontal="right" vertical="top"/>
    </xf>
    <xf numFmtId="14" fontId="4" fillId="0" borderId="11" xfId="60" applyNumberFormat="1" applyFont="1" applyFill="1" applyBorder="1" applyAlignment="1">
      <alignment horizontal="center" vertical="top" wrapText="1"/>
    </xf>
    <xf numFmtId="14" fontId="2" fillId="0" borderId="0" xfId="60" applyNumberFormat="1" applyFont="1" applyFill="1" applyBorder="1" applyAlignment="1">
      <alignment horizontal="left" vertical="top"/>
    </xf>
    <xf numFmtId="0" fontId="4" fillId="0" borderId="0" xfId="60" applyFont="1" applyFill="1" applyBorder="1" applyAlignment="1">
      <alignment horizontal="center" vertical="top"/>
    </xf>
    <xf numFmtId="1" fontId="2" fillId="0" borderId="0" xfId="60" applyNumberFormat="1" applyFont="1" applyFill="1" applyBorder="1" applyAlignment="1">
      <alignment horizontal="right" vertical="top"/>
    </xf>
    <xf numFmtId="14" fontId="2" fillId="0" borderId="10" xfId="60" applyNumberFormat="1" applyFont="1" applyFill="1" applyBorder="1" applyAlignment="1">
      <alignment horizontal="left" vertical="top"/>
    </xf>
    <xf numFmtId="1" fontId="2" fillId="0" borderId="10" xfId="60" applyNumberFormat="1" applyFont="1" applyFill="1" applyBorder="1" applyAlignment="1">
      <alignment horizontal="right" vertical="top"/>
    </xf>
    <xf numFmtId="0" fontId="2" fillId="0" borderId="0" xfId="60" applyFont="1" applyFill="1" applyBorder="1" applyAlignment="1">
      <alignment horizontal="left" vertical="top"/>
    </xf>
    <xf numFmtId="14" fontId="4" fillId="0" borderId="12" xfId="60" applyNumberFormat="1" applyFont="1" applyFill="1" applyBorder="1" applyAlignment="1">
      <alignment horizontal="center" vertical="top" wrapText="1"/>
    </xf>
    <xf numFmtId="0" fontId="2" fillId="0" borderId="12" xfId="60" applyFont="1" applyFill="1" applyBorder="1" applyAlignment="1">
      <alignment wrapText="1"/>
    </xf>
    <xf numFmtId="0" fontId="4" fillId="35" borderId="14" xfId="60" applyFont="1" applyFill="1" applyBorder="1" applyAlignment="1">
      <alignment horizontal="left" vertical="top"/>
    </xf>
    <xf numFmtId="0" fontId="4" fillId="35" borderId="15" xfId="60" applyFont="1" applyFill="1" applyBorder="1" applyAlignment="1">
      <alignment horizontal="center" vertical="top"/>
    </xf>
    <xf numFmtId="0" fontId="4" fillId="0" borderId="12" xfId="60" applyFont="1" applyFill="1" applyBorder="1" applyAlignment="1">
      <alignment horizontal="left" vertical="top"/>
    </xf>
    <xf numFmtId="0" fontId="4" fillId="0" borderId="12" xfId="60" applyFont="1" applyFill="1" applyBorder="1" applyAlignment="1" quotePrefix="1">
      <alignment horizontal="left" vertical="top"/>
    </xf>
    <xf numFmtId="0" fontId="4" fillId="0" borderId="12" xfId="60" applyFont="1" applyFill="1" applyBorder="1" applyAlignment="1">
      <alignment horizontal="center" vertical="top"/>
    </xf>
    <xf numFmtId="0" fontId="4" fillId="0" borderId="12" xfId="60" applyFont="1" applyFill="1" applyBorder="1" applyAlignment="1" quotePrefix="1">
      <alignment horizontal="center" vertical="top" wrapText="1"/>
    </xf>
    <xf numFmtId="14" fontId="4" fillId="0" borderId="12" xfId="60" applyNumberFormat="1" applyFont="1" applyFill="1" applyBorder="1" applyAlignment="1">
      <alignment horizontal="left" vertical="top"/>
    </xf>
    <xf numFmtId="49" fontId="4" fillId="0" borderId="12" xfId="60" applyNumberFormat="1" applyFont="1" applyFill="1" applyBorder="1" applyAlignment="1">
      <alignment horizontal="center" vertical="top" wrapText="1"/>
    </xf>
    <xf numFmtId="0" fontId="5" fillId="35" borderId="24" xfId="0" applyFont="1" applyFill="1" applyBorder="1" applyAlignment="1">
      <alignment horizontal="left" vertical="center"/>
    </xf>
    <xf numFmtId="0" fontId="5" fillId="35" borderId="25" xfId="0" applyFont="1" applyFill="1" applyBorder="1" applyAlignment="1" quotePrefix="1">
      <alignment horizontal="center" vertical="center"/>
    </xf>
    <xf numFmtId="0" fontId="5" fillId="35" borderId="25" xfId="0" applyFont="1" applyFill="1" applyBorder="1" applyAlignment="1">
      <alignment horizontal="left" vertical="center"/>
    </xf>
    <xf numFmtId="0" fontId="5" fillId="35" borderId="25" xfId="0" applyFont="1" applyFill="1" applyBorder="1" applyAlignment="1">
      <alignment horizontal="right" vertical="center"/>
    </xf>
    <xf numFmtId="4" fontId="5" fillId="35" borderId="25" xfId="0" applyNumberFormat="1" applyFont="1" applyFill="1" applyBorder="1" applyAlignment="1">
      <alignment horizontal="right" vertical="center"/>
    </xf>
    <xf numFmtId="4" fontId="5" fillId="34" borderId="14" xfId="0" applyNumberFormat="1" applyFont="1" applyFill="1" applyBorder="1" applyAlignment="1">
      <alignment horizontal="right" vertical="center"/>
    </xf>
    <xf numFmtId="4" fontId="5" fillId="34" borderId="15" xfId="0" applyNumberFormat="1" applyFont="1" applyFill="1" applyBorder="1" applyAlignment="1">
      <alignment horizontal="right" vertical="center"/>
    </xf>
    <xf numFmtId="0" fontId="2" fillId="0" borderId="11" xfId="60" applyFont="1" applyFill="1" applyBorder="1" applyAlignment="1">
      <alignment horizontal="right" vertical="top"/>
    </xf>
    <xf numFmtId="165" fontId="2" fillId="0" borderId="11" xfId="60" applyNumberFormat="1" applyFont="1" applyFill="1" applyBorder="1" applyAlignment="1">
      <alignment horizontal="right" vertical="top"/>
    </xf>
    <xf numFmtId="49" fontId="4" fillId="0" borderId="0" xfId="60" applyNumberFormat="1" applyFont="1" applyFill="1" applyBorder="1" applyAlignment="1">
      <alignment horizontal="center" vertical="top"/>
    </xf>
    <xf numFmtId="2" fontId="2" fillId="0" borderId="11" xfId="60" applyNumberFormat="1" applyFont="1" applyFill="1" applyBorder="1" applyAlignment="1">
      <alignment/>
    </xf>
    <xf numFmtId="165" fontId="2" fillId="0" borderId="11" xfId="60" applyNumberFormat="1" applyFont="1" applyFill="1" applyBorder="1" applyAlignment="1">
      <alignment/>
    </xf>
    <xf numFmtId="165" fontId="2" fillId="0" borderId="10" xfId="60" applyNumberFormat="1" applyFont="1" applyFill="1" applyBorder="1" applyAlignment="1">
      <alignment/>
    </xf>
    <xf numFmtId="2" fontId="2" fillId="0" borderId="0" xfId="60" applyNumberFormat="1" applyFont="1" applyFill="1" applyBorder="1" applyAlignment="1">
      <alignment/>
    </xf>
    <xf numFmtId="165" fontId="2" fillId="0" borderId="0" xfId="60" applyNumberFormat="1" applyFont="1" applyFill="1" applyBorder="1" applyAlignment="1">
      <alignment/>
    </xf>
    <xf numFmtId="0" fontId="2" fillId="0" borderId="0" xfId="60" applyFont="1" applyFill="1" applyAlignment="1">
      <alignment horizontal="justify" vertical="center" wrapText="1"/>
    </xf>
    <xf numFmtId="2" fontId="2" fillId="0" borderId="0" xfId="60" applyNumberFormat="1" applyFont="1" applyFill="1" applyAlignment="1">
      <alignment horizontal="right"/>
    </xf>
    <xf numFmtId="0" fontId="0" fillId="2" borderId="0" xfId="60" applyFont="1" applyAlignment="1">
      <alignment/>
    </xf>
    <xf numFmtId="0" fontId="4" fillId="0" borderId="0" xfId="60" applyFont="1" applyFill="1" applyAlignment="1">
      <alignment horizontal="center" vertical="top"/>
    </xf>
    <xf numFmtId="0" fontId="2" fillId="0" borderId="10" xfId="60" applyFont="1" applyFill="1" applyBorder="1" applyAlignment="1">
      <alignment vertical="top"/>
    </xf>
    <xf numFmtId="0" fontId="2" fillId="0" borderId="0" xfId="60" applyFont="1" applyFill="1" applyAlignment="1">
      <alignment horizontal="left" vertical="top"/>
    </xf>
    <xf numFmtId="2" fontId="2" fillId="0" borderId="10" xfId="60" applyNumberFormat="1" applyFont="1" applyFill="1" applyBorder="1" applyAlignment="1">
      <alignment/>
    </xf>
    <xf numFmtId="49" fontId="4" fillId="0" borderId="11" xfId="60" applyNumberFormat="1" applyFont="1" applyFill="1" applyBorder="1" applyAlignment="1">
      <alignment horizontal="center" vertical="top"/>
    </xf>
    <xf numFmtId="0" fontId="4" fillId="0" borderId="12" xfId="0" applyFont="1" applyFill="1" applyBorder="1" applyAlignment="1">
      <alignment horizontal="left" vertical="top"/>
    </xf>
    <xf numFmtId="0" fontId="4" fillId="0" borderId="12" xfId="0" applyFont="1" applyFill="1" applyBorder="1" applyAlignment="1" quotePrefix="1">
      <alignment horizontal="center" vertical="top" wrapText="1"/>
    </xf>
    <xf numFmtId="0" fontId="2" fillId="0" borderId="12" xfId="0" applyFont="1" applyFill="1" applyBorder="1" applyAlignment="1">
      <alignment horizontal="right"/>
    </xf>
    <xf numFmtId="0" fontId="4" fillId="0" borderId="11" xfId="60" applyFont="1" applyFill="1" applyBorder="1" applyAlignment="1" quotePrefix="1">
      <alignment horizontal="left" vertical="top"/>
    </xf>
    <xf numFmtId="0" fontId="4" fillId="0" borderId="10" xfId="0" applyFont="1" applyFill="1" applyBorder="1" applyAlignment="1">
      <alignment horizontal="left" vertical="top"/>
    </xf>
    <xf numFmtId="0" fontId="4" fillId="0" borderId="10" xfId="0" applyFont="1" applyFill="1" applyBorder="1" applyAlignment="1" quotePrefix="1">
      <alignment horizontal="center" vertical="top" wrapText="1"/>
    </xf>
    <xf numFmtId="0" fontId="2" fillId="0" borderId="10" xfId="0" applyFont="1" applyFill="1" applyBorder="1" applyAlignment="1">
      <alignment horizontal="right"/>
    </xf>
    <xf numFmtId="16" fontId="4" fillId="35" borderId="26" xfId="0" applyNumberFormat="1" applyFont="1" applyFill="1" applyBorder="1" applyAlignment="1">
      <alignment horizontal="left" vertical="top"/>
    </xf>
    <xf numFmtId="0" fontId="4" fillId="35" borderId="15" xfId="0" applyFont="1" applyFill="1" applyBorder="1" applyAlignment="1">
      <alignment horizontal="center" vertical="top"/>
    </xf>
    <xf numFmtId="0" fontId="4" fillId="35" borderId="15" xfId="0" applyFont="1" applyFill="1" applyBorder="1" applyAlignment="1">
      <alignment horizontal="left"/>
    </xf>
    <xf numFmtId="0" fontId="4" fillId="35" borderId="15" xfId="0" applyFont="1" applyFill="1" applyBorder="1" applyAlignment="1">
      <alignment/>
    </xf>
    <xf numFmtId="0" fontId="4" fillId="35" borderId="15" xfId="0" applyFont="1" applyFill="1" applyBorder="1" applyAlignment="1">
      <alignment horizontal="right"/>
    </xf>
    <xf numFmtId="2" fontId="4" fillId="35" borderId="15" xfId="0" applyNumberFormat="1" applyFont="1" applyFill="1" applyBorder="1" applyAlignment="1">
      <alignment horizontal="right"/>
    </xf>
    <xf numFmtId="4" fontId="4" fillId="35" borderId="15" xfId="0" applyNumberFormat="1" applyFont="1" applyFill="1" applyBorder="1" applyAlignment="1">
      <alignment horizontal="right"/>
    </xf>
    <xf numFmtId="14" fontId="4" fillId="0" borderId="18" xfId="60" applyNumberFormat="1" applyFont="1" applyFill="1" applyBorder="1" applyAlignment="1">
      <alignment horizontal="left" vertical="top"/>
    </xf>
    <xf numFmtId="0" fontId="4" fillId="0" borderId="0" xfId="0" applyFont="1" applyFill="1" applyBorder="1" applyAlignment="1">
      <alignment horizontal="justify" vertical="top" wrapText="1"/>
    </xf>
    <xf numFmtId="0" fontId="5" fillId="0" borderId="0" xfId="0" applyFont="1" applyFill="1" applyBorder="1" applyAlignment="1">
      <alignment horizontal="left" vertical="center"/>
    </xf>
    <xf numFmtId="0" fontId="2" fillId="0" borderId="27" xfId="60" applyFont="1" applyFill="1" applyBorder="1" applyAlignment="1">
      <alignment horizontal="justify" vertical="top" wrapText="1"/>
    </xf>
    <xf numFmtId="0" fontId="2" fillId="0" borderId="27" xfId="60" applyFont="1" applyFill="1" applyBorder="1" applyAlignment="1">
      <alignment horizontal="right"/>
    </xf>
    <xf numFmtId="2" fontId="2" fillId="0" borderId="27" xfId="60" applyNumberFormat="1" applyFont="1" applyFill="1" applyBorder="1" applyAlignment="1">
      <alignment horizontal="right"/>
    </xf>
    <xf numFmtId="165" fontId="2" fillId="0" borderId="27" xfId="60" applyNumberFormat="1" applyFont="1" applyFill="1" applyBorder="1" applyAlignment="1">
      <alignment horizontal="right"/>
    </xf>
    <xf numFmtId="2" fontId="2" fillId="0" borderId="12" xfId="60" applyNumberFormat="1" applyFont="1" applyFill="1" applyBorder="1" applyAlignment="1">
      <alignment horizontal="right"/>
    </xf>
    <xf numFmtId="0" fontId="4" fillId="0" borderId="12" xfId="0" applyFont="1" applyFill="1" applyBorder="1" applyAlignment="1">
      <alignment horizontal="center" vertical="top" wrapText="1"/>
    </xf>
    <xf numFmtId="0" fontId="0" fillId="0" borderId="0" xfId="59" applyFont="1" applyFill="1" applyAlignment="1" applyProtection="1">
      <alignment/>
      <protection/>
    </xf>
    <xf numFmtId="49" fontId="8" fillId="0" borderId="28" xfId="59" applyNumberFormat="1" applyFont="1" applyFill="1" applyBorder="1" applyAlignment="1" applyProtection="1" quotePrefix="1">
      <alignment horizontal="left"/>
      <protection/>
    </xf>
    <xf numFmtId="0" fontId="7" fillId="0" borderId="10" xfId="59" applyFont="1" applyFill="1" applyBorder="1" applyAlignment="1" applyProtection="1">
      <alignment horizontal="left" vertical="center"/>
      <protection/>
    </xf>
    <xf numFmtId="0" fontId="9" fillId="0" borderId="10" xfId="59" applyFont="1" applyFill="1" applyBorder="1" applyAlignment="1" applyProtection="1">
      <alignment/>
      <protection/>
    </xf>
    <xf numFmtId="164" fontId="8" fillId="37" borderId="22" xfId="59" applyNumberFormat="1" applyFont="1" applyFill="1" applyBorder="1" applyAlignment="1" applyProtection="1">
      <alignment/>
      <protection/>
    </xf>
    <xf numFmtId="49" fontId="8" fillId="0" borderId="29" xfId="59" applyNumberFormat="1" applyFont="1" applyFill="1" applyBorder="1" applyAlignment="1" applyProtection="1" quotePrefix="1">
      <alignment horizontal="left"/>
      <protection/>
    </xf>
    <xf numFmtId="164" fontId="8" fillId="37" borderId="30" xfId="59" applyNumberFormat="1" applyFont="1" applyFill="1" applyBorder="1" applyAlignment="1" applyProtection="1">
      <alignment/>
      <protection/>
    </xf>
    <xf numFmtId="49" fontId="8" fillId="0" borderId="31" xfId="59" applyNumberFormat="1" applyFont="1" applyFill="1" applyBorder="1" applyAlignment="1" applyProtection="1" quotePrefix="1">
      <alignment horizontal="left"/>
      <protection/>
    </xf>
    <xf numFmtId="0" fontId="7" fillId="0" borderId="12" xfId="59" applyFont="1" applyFill="1" applyBorder="1" applyAlignment="1" applyProtection="1">
      <alignment horizontal="left" vertical="center"/>
      <protection/>
    </xf>
    <xf numFmtId="0" fontId="9" fillId="0" borderId="12" xfId="59" applyFont="1" applyFill="1" applyBorder="1" applyAlignment="1" applyProtection="1">
      <alignment/>
      <protection/>
    </xf>
    <xf numFmtId="164" fontId="8" fillId="37" borderId="32" xfId="59" applyNumberFormat="1" applyFont="1" applyFill="1" applyBorder="1" applyAlignment="1" applyProtection="1">
      <alignment/>
      <protection/>
    </xf>
    <xf numFmtId="49" fontId="8" fillId="0" borderId="31" xfId="59" applyNumberFormat="1" applyFont="1" applyFill="1" applyBorder="1" applyAlignment="1" applyProtection="1">
      <alignment horizontal="left"/>
      <protection/>
    </xf>
    <xf numFmtId="0" fontId="9" fillId="0" borderId="11" xfId="59" applyFont="1" applyFill="1" applyBorder="1" applyAlignment="1" applyProtection="1">
      <alignment/>
      <protection/>
    </xf>
    <xf numFmtId="164" fontId="8" fillId="37" borderId="33" xfId="59" applyNumberFormat="1" applyFont="1" applyFill="1" applyBorder="1" applyAlignment="1" applyProtection="1">
      <alignment/>
      <protection/>
    </xf>
    <xf numFmtId="49" fontId="8" fillId="0" borderId="0" xfId="59" applyNumberFormat="1" applyFont="1" applyFill="1" applyBorder="1" applyAlignment="1" applyProtection="1">
      <alignment horizontal="left"/>
      <protection/>
    </xf>
    <xf numFmtId="0" fontId="5" fillId="0" borderId="0" xfId="59" applyFont="1" applyFill="1" applyBorder="1" applyAlignment="1" applyProtection="1">
      <alignment horizontal="left" vertical="top"/>
      <protection/>
    </xf>
    <xf numFmtId="0" fontId="5" fillId="38" borderId="34" xfId="59" applyFont="1" applyFill="1" applyBorder="1" applyAlignment="1" applyProtection="1">
      <alignment horizontal="left" vertical="center"/>
      <protection/>
    </xf>
    <xf numFmtId="164" fontId="13" fillId="37" borderId="35" xfId="59" applyNumberFormat="1" applyFont="1" applyFill="1" applyBorder="1" applyAlignment="1" applyProtection="1">
      <alignment/>
      <protection/>
    </xf>
    <xf numFmtId="0" fontId="9" fillId="0" borderId="0" xfId="59" applyFont="1" applyFill="1" applyBorder="1" applyAlignment="1" applyProtection="1">
      <alignment/>
      <protection/>
    </xf>
    <xf numFmtId="0" fontId="8" fillId="0" borderId="0" xfId="59" applyFont="1" applyFill="1" applyBorder="1" applyAlignment="1" applyProtection="1">
      <alignment/>
      <protection/>
    </xf>
    <xf numFmtId="0" fontId="11" fillId="0" borderId="10" xfId="59" applyFont="1" applyFill="1" applyBorder="1" applyAlignment="1" applyProtection="1">
      <alignment/>
      <protection/>
    </xf>
    <xf numFmtId="164" fontId="8" fillId="37" borderId="36" xfId="59" applyNumberFormat="1" applyFont="1" applyFill="1" applyBorder="1" applyAlignment="1" applyProtection="1">
      <alignment/>
      <protection/>
    </xf>
    <xf numFmtId="0" fontId="12" fillId="39" borderId="17" xfId="59" applyFont="1" applyFill="1" applyBorder="1" applyAlignment="1" applyProtection="1">
      <alignment vertical="center"/>
      <protection/>
    </xf>
    <xf numFmtId="164" fontId="13" fillId="37" borderId="23" xfId="59" applyNumberFormat="1" applyFont="1" applyFill="1" applyBorder="1" applyAlignment="1" applyProtection="1">
      <alignment/>
      <protection/>
    </xf>
    <xf numFmtId="0" fontId="17" fillId="0" borderId="0" xfId="59" applyFont="1" applyFill="1" applyBorder="1" applyAlignment="1" applyProtection="1">
      <alignment/>
      <protection/>
    </xf>
    <xf numFmtId="0" fontId="17" fillId="0" borderId="37" xfId="59" applyFont="1" applyFill="1" applyBorder="1" applyAlignment="1" applyProtection="1">
      <alignment/>
      <protection/>
    </xf>
    <xf numFmtId="165" fontId="2" fillId="0" borderId="12" xfId="60" applyNumberFormat="1" applyFont="1" applyFill="1" applyBorder="1" applyAlignment="1" applyProtection="1">
      <alignment horizontal="right"/>
      <protection locked="0"/>
    </xf>
    <xf numFmtId="165" fontId="2" fillId="0" borderId="11" xfId="60" applyNumberFormat="1" applyFont="1" applyFill="1" applyBorder="1" applyAlignment="1" applyProtection="1">
      <alignment/>
      <protection locked="0"/>
    </xf>
    <xf numFmtId="165" fontId="2" fillId="0" borderId="0" xfId="60" applyNumberFormat="1" applyFont="1" applyFill="1" applyBorder="1" applyAlignment="1" applyProtection="1">
      <alignment/>
      <protection locked="0"/>
    </xf>
    <xf numFmtId="165" fontId="2" fillId="0" borderId="0" xfId="60" applyNumberFormat="1" applyFont="1" applyFill="1" applyBorder="1" applyAlignment="1" applyProtection="1">
      <alignment horizontal="right"/>
      <protection locked="0"/>
    </xf>
    <xf numFmtId="165" fontId="2" fillId="0" borderId="10" xfId="60" applyNumberFormat="1" applyFont="1" applyFill="1" applyBorder="1" applyAlignment="1" applyProtection="1">
      <alignment horizontal="right"/>
      <protection locked="0"/>
    </xf>
    <xf numFmtId="165" fontId="2" fillId="0" borderId="10" xfId="60" applyNumberFormat="1" applyFont="1" applyFill="1" applyBorder="1" applyAlignment="1" applyProtection="1">
      <alignment/>
      <protection locked="0"/>
    </xf>
    <xf numFmtId="165" fontId="2" fillId="0" borderId="0" xfId="60" applyNumberFormat="1" applyFont="1" applyFill="1" applyBorder="1" applyAlignment="1" applyProtection="1">
      <alignment horizontal="right" vertical="top"/>
      <protection locked="0"/>
    </xf>
    <xf numFmtId="165" fontId="2" fillId="0" borderId="0" xfId="60" applyNumberFormat="1" applyFont="1" applyFill="1" applyAlignment="1" applyProtection="1">
      <alignment horizontal="right" vertical="top"/>
      <protection locked="0"/>
    </xf>
    <xf numFmtId="165" fontId="2" fillId="0" borderId="0" xfId="60" applyNumberFormat="1" applyFont="1" applyFill="1" applyAlignment="1" applyProtection="1">
      <alignment horizontal="right"/>
      <protection locked="0"/>
    </xf>
    <xf numFmtId="0" fontId="0" fillId="34" borderId="0" xfId="58" applyFont="1" applyAlignment="1">
      <alignment/>
    </xf>
    <xf numFmtId="0" fontId="0" fillId="0" borderId="0" xfId="58" applyFont="1" applyFill="1" applyAlignment="1">
      <alignment/>
    </xf>
    <xf numFmtId="0" fontId="0" fillId="34" borderId="0" xfId="58" applyNumberFormat="1" applyFont="1" applyAlignment="1">
      <alignment/>
    </xf>
    <xf numFmtId="0" fontId="0" fillId="34" borderId="0" xfId="58" applyNumberFormat="1" applyFont="1" applyAlignment="1">
      <alignment wrapText="1"/>
    </xf>
    <xf numFmtId="16" fontId="4" fillId="0" borderId="12" xfId="60" applyNumberFormat="1" applyFont="1" applyFill="1" applyBorder="1" applyAlignment="1">
      <alignment horizontal="center" vertical="top" wrapText="1"/>
    </xf>
    <xf numFmtId="165" fontId="2" fillId="0" borderId="12" xfId="60" applyNumberFormat="1" applyFont="1" applyFill="1" applyBorder="1" applyAlignment="1" applyProtection="1">
      <alignment horizontal="right"/>
      <protection locked="0"/>
    </xf>
    <xf numFmtId="2" fontId="2" fillId="0" borderId="10" xfId="60" applyNumberFormat="1" applyFont="1" applyFill="1" applyBorder="1" applyAlignment="1">
      <alignment horizontal="right" vertical="top"/>
    </xf>
    <xf numFmtId="0" fontId="2" fillId="0" borderId="12" xfId="60" applyFont="1" applyFill="1" applyBorder="1" applyAlignment="1">
      <alignment horizontal="right" vertical="top"/>
    </xf>
    <xf numFmtId="1" fontId="2" fillId="0" borderId="12" xfId="60" applyNumberFormat="1" applyFont="1" applyFill="1" applyBorder="1" applyAlignment="1">
      <alignment horizontal="right" vertical="top"/>
    </xf>
    <xf numFmtId="0" fontId="4" fillId="0" borderId="11" xfId="60" applyFont="1" applyFill="1" applyBorder="1" applyAlignment="1">
      <alignment horizontal="center" vertical="top" wrapText="1"/>
    </xf>
    <xf numFmtId="0" fontId="4" fillId="0" borderId="10" xfId="60" applyFont="1" applyFill="1" applyBorder="1" applyAlignment="1" quotePrefix="1">
      <alignment horizontal="center" vertical="top" wrapText="1"/>
    </xf>
    <xf numFmtId="164" fontId="0" fillId="35" borderId="0" xfId="59" applyNumberFormat="1" applyFont="1" applyAlignment="1" applyProtection="1">
      <alignment/>
      <protection/>
    </xf>
    <xf numFmtId="165" fontId="2" fillId="0" borderId="11" xfId="60" applyNumberFormat="1" applyFont="1" applyFill="1" applyBorder="1" applyAlignment="1" applyProtection="1">
      <alignment horizontal="right"/>
      <protection locked="0"/>
    </xf>
    <xf numFmtId="165" fontId="2" fillId="0" borderId="10" xfId="60" applyNumberFormat="1" applyFont="1" applyFill="1" applyBorder="1" applyAlignment="1" applyProtection="1">
      <alignment vertical="top"/>
      <protection locked="0"/>
    </xf>
    <xf numFmtId="165" fontId="2" fillId="0" borderId="12" xfId="60" applyNumberFormat="1" applyFont="1" applyFill="1" applyBorder="1" applyAlignment="1" applyProtection="1">
      <alignment horizontal="right" vertical="top"/>
      <protection locked="0"/>
    </xf>
    <xf numFmtId="165" fontId="2" fillId="0" borderId="10" xfId="60" applyNumberFormat="1" applyFont="1" applyFill="1" applyBorder="1" applyAlignment="1" applyProtection="1">
      <alignment horizontal="right" vertical="top"/>
      <protection locked="0"/>
    </xf>
    <xf numFmtId="2" fontId="5" fillId="34" borderId="15" xfId="60" applyNumberFormat="1" applyFont="1" applyFill="1" applyBorder="1" applyAlignment="1">
      <alignment horizontal="right" vertical="center"/>
    </xf>
    <xf numFmtId="0" fontId="2" fillId="0" borderId="12" xfId="60" applyFont="1" applyFill="1" applyBorder="1" applyAlignment="1">
      <alignment vertical="top" wrapText="1"/>
    </xf>
    <xf numFmtId="14" fontId="4" fillId="0" borderId="25" xfId="60" applyNumberFormat="1" applyFont="1" applyFill="1" applyBorder="1" applyAlignment="1">
      <alignment horizontal="left" vertical="top"/>
    </xf>
    <xf numFmtId="0" fontId="4" fillId="0" borderId="25" xfId="60" applyFont="1" applyFill="1" applyBorder="1" applyAlignment="1">
      <alignment horizontal="center" vertical="top" wrapText="1"/>
    </xf>
    <xf numFmtId="0" fontId="2" fillId="0" borderId="25" xfId="60" applyFont="1" applyFill="1" applyBorder="1" applyAlignment="1">
      <alignment horizontal="right"/>
    </xf>
    <xf numFmtId="1" fontId="2" fillId="0" borderId="25" xfId="60" applyNumberFormat="1" applyFont="1" applyFill="1" applyBorder="1" applyAlignment="1">
      <alignment horizontal="right"/>
    </xf>
    <xf numFmtId="165" fontId="2" fillId="0" borderId="25" xfId="60" applyNumberFormat="1" applyFont="1" applyFill="1" applyBorder="1" applyAlignment="1" applyProtection="1">
      <alignment horizontal="right"/>
      <protection locked="0"/>
    </xf>
    <xf numFmtId="165" fontId="2" fillId="0" borderId="25" xfId="60" applyNumberFormat="1" applyFont="1" applyFill="1" applyBorder="1" applyAlignment="1">
      <alignment horizontal="right"/>
    </xf>
    <xf numFmtId="49" fontId="8" fillId="0" borderId="38" xfId="59" applyNumberFormat="1" applyFont="1" applyFill="1" applyBorder="1" applyAlignment="1" applyProtection="1">
      <alignment horizontal="left"/>
      <protection/>
    </xf>
    <xf numFmtId="0" fontId="7" fillId="0" borderId="39" xfId="59" applyFont="1" applyFill="1" applyBorder="1" applyAlignment="1" applyProtection="1">
      <alignment horizontal="left" vertical="center"/>
      <protection/>
    </xf>
    <xf numFmtId="0" fontId="2" fillId="0" borderId="25" xfId="60" applyFont="1" applyFill="1" applyBorder="1" applyAlignment="1">
      <alignment horizontal="justify" vertical="top" wrapText="1"/>
    </xf>
    <xf numFmtId="14" fontId="4" fillId="0" borderId="27" xfId="60" applyNumberFormat="1" applyFont="1" applyFill="1" applyBorder="1" applyAlignment="1">
      <alignment horizontal="left" vertical="top"/>
    </xf>
    <xf numFmtId="0" fontId="4" fillId="0" borderId="27" xfId="60" applyFont="1" applyFill="1" applyBorder="1" applyAlignment="1">
      <alignment horizontal="center" vertical="top" wrapText="1"/>
    </xf>
    <xf numFmtId="1" fontId="2" fillId="0" borderId="27" xfId="60" applyNumberFormat="1" applyFont="1" applyFill="1" applyBorder="1" applyAlignment="1">
      <alignment horizontal="right"/>
    </xf>
    <xf numFmtId="165" fontId="2" fillId="0" borderId="27" xfId="60" applyNumberFormat="1" applyFont="1" applyFill="1" applyBorder="1" applyAlignment="1" applyProtection="1">
      <alignment horizontal="right"/>
      <protection locked="0"/>
    </xf>
    <xf numFmtId="0" fontId="4" fillId="0" borderId="10" xfId="60" applyFont="1" applyFill="1" applyBorder="1" applyAlignment="1">
      <alignment horizontal="center" vertical="top" wrapText="1"/>
    </xf>
    <xf numFmtId="0" fontId="2" fillId="0" borderId="10" xfId="60" applyFont="1" applyFill="1" applyBorder="1" applyAlignment="1">
      <alignment horizontal="justify" vertical="top" wrapText="1"/>
    </xf>
    <xf numFmtId="0" fontId="4" fillId="35" borderId="14" xfId="60" applyFont="1" applyFill="1" applyBorder="1" applyAlignment="1">
      <alignment horizontal="left" vertical="top"/>
    </xf>
    <xf numFmtId="165" fontId="4" fillId="35" borderId="15" xfId="60" applyNumberFormat="1" applyFont="1" applyFill="1" applyBorder="1" applyAlignment="1" applyProtection="1">
      <alignment horizontal="right"/>
      <protection locked="0"/>
    </xf>
    <xf numFmtId="49" fontId="4" fillId="0" borderId="13" xfId="60" applyNumberFormat="1" applyFont="1" applyFill="1" applyBorder="1" applyAlignment="1">
      <alignment horizontal="center" vertical="top" wrapText="1"/>
    </xf>
    <xf numFmtId="165" fontId="2" fillId="0" borderId="13" xfId="60" applyNumberFormat="1" applyFont="1" applyFill="1" applyBorder="1" applyAlignment="1">
      <alignment horizontal="right"/>
    </xf>
    <xf numFmtId="0" fontId="2" fillId="0" borderId="13" xfId="60" applyFont="1" applyFill="1" applyBorder="1" applyAlignment="1">
      <alignment horizontal="justify" vertical="top" wrapText="1"/>
    </xf>
    <xf numFmtId="165" fontId="2" fillId="2" borderId="0" xfId="60" applyNumberFormat="1" applyFont="1" applyAlignment="1">
      <alignment/>
    </xf>
    <xf numFmtId="0" fontId="4" fillId="34" borderId="40" xfId="59" applyFont="1" applyFill="1" applyBorder="1" applyAlignment="1" applyProtection="1">
      <alignment horizontal="center" vertical="center"/>
      <protection/>
    </xf>
    <xf numFmtId="0" fontId="4" fillId="34" borderId="41" xfId="59" applyFont="1" applyFill="1" applyBorder="1" applyAlignment="1" applyProtection="1">
      <alignment horizontal="center" vertical="center"/>
      <protection/>
    </xf>
    <xf numFmtId="0" fontId="4" fillId="34" borderId="42" xfId="59" applyFont="1" applyFill="1" applyBorder="1" applyAlignment="1" applyProtection="1">
      <alignment horizontal="center" vertical="center"/>
      <protection/>
    </xf>
    <xf numFmtId="0" fontId="4" fillId="34" borderId="43" xfId="59" applyFont="1" applyFill="1" applyBorder="1" applyAlignment="1" applyProtection="1">
      <alignment horizontal="center" vertical="center"/>
      <protection/>
    </xf>
    <xf numFmtId="0" fontId="4" fillId="34" borderId="33" xfId="59" applyFont="1" applyFill="1" applyBorder="1" applyAlignment="1" applyProtection="1">
      <alignment horizontal="center" vertical="center"/>
      <protection/>
    </xf>
    <xf numFmtId="0" fontId="4" fillId="34" borderId="44" xfId="59" applyFont="1" applyFill="1" applyBorder="1" applyAlignment="1" applyProtection="1">
      <alignment horizontal="center" vertical="center"/>
      <protection/>
    </xf>
    <xf numFmtId="0" fontId="4" fillId="34" borderId="45" xfId="59" applyFont="1" applyFill="1" applyBorder="1" applyAlignment="1" applyProtection="1">
      <alignment horizontal="center" vertical="center"/>
      <protection/>
    </xf>
    <xf numFmtId="0" fontId="4" fillId="34" borderId="46" xfId="59" applyFont="1" applyFill="1" applyBorder="1" applyAlignment="1" applyProtection="1">
      <alignment horizontal="center" vertical="center"/>
      <protection/>
    </xf>
    <xf numFmtId="0" fontId="6" fillId="34" borderId="47" xfId="59" applyFont="1" applyFill="1" applyBorder="1" applyAlignment="1" applyProtection="1">
      <alignment horizontal="center" vertical="center"/>
      <protection/>
    </xf>
    <xf numFmtId="0" fontId="6" fillId="34" borderId="27" xfId="59" applyFont="1" applyFill="1" applyBorder="1" applyAlignment="1" applyProtection="1">
      <alignment horizontal="center" vertical="center"/>
      <protection/>
    </xf>
    <xf numFmtId="0" fontId="6" fillId="34" borderId="48" xfId="59"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REDG" xfId="58"/>
    <cellStyle name="REKAPITULACIJA" xfId="59"/>
    <cellStyle name="STAVKE"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2276475</xdr:colOff>
      <xdr:row>0</xdr:row>
      <xdr:rowOff>0</xdr:rowOff>
    </xdr:from>
    <xdr:to>
      <xdr:col>7</xdr:col>
      <xdr:colOff>0</xdr:colOff>
      <xdr:row>1</xdr:row>
      <xdr:rowOff>0</xdr:rowOff>
    </xdr:to>
    <xdr:sp>
      <xdr:nvSpPr>
        <xdr:cNvPr id="1" name="Text Box 10"/>
        <xdr:cNvSpPr txBox="1">
          <a:spLocks noChangeArrowheads="1"/>
        </xdr:cNvSpPr>
      </xdr:nvSpPr>
      <xdr:spPr>
        <a:xfrm>
          <a:off x="3257550" y="0"/>
          <a:ext cx="396240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PRIKAZ POJEDINIH STAVKI TROŠKOVNIKA OVISI O VRIJEDNOSTI "kiločina"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1">
    <tabColor indexed="34"/>
  </sheetPr>
  <dimension ref="A1:C23"/>
  <sheetViews>
    <sheetView showGridLines="0" view="pageBreakPreview" zoomScaleSheetLayoutView="100" workbookViewId="0" topLeftCell="A1">
      <selection activeCell="A14" sqref="A14"/>
    </sheetView>
  </sheetViews>
  <sheetFormatPr defaultColWidth="9.140625" defaultRowHeight="12.75"/>
  <cols>
    <col min="1" max="1" width="91.140625" style="237" customWidth="1"/>
    <col min="2" max="2" width="9.140625" style="237" customWidth="1"/>
    <col min="3" max="3" width="109.8515625" style="237" customWidth="1"/>
    <col min="4" max="16384" width="9.140625" style="237" customWidth="1"/>
  </cols>
  <sheetData>
    <row r="1" ht="12.75">
      <c r="A1" s="61"/>
    </row>
    <row r="2" ht="12.75">
      <c r="A2" s="238"/>
    </row>
    <row r="3" ht="18">
      <c r="A3" s="62" t="s">
        <v>108</v>
      </c>
    </row>
    <row r="4" ht="12.75">
      <c r="A4" s="238"/>
    </row>
    <row r="5" ht="12.75">
      <c r="A5" s="238"/>
    </row>
    <row r="6" ht="56.25">
      <c r="A6" s="194" t="s">
        <v>331</v>
      </c>
    </row>
    <row r="7" ht="12.75">
      <c r="A7" s="194"/>
    </row>
    <row r="8" ht="56.25">
      <c r="A8" s="194" t="s">
        <v>419</v>
      </c>
    </row>
    <row r="9" spans="1:3" ht="12.75">
      <c r="A9" s="194"/>
      <c r="C9" s="239"/>
    </row>
    <row r="10" spans="1:3" ht="48.75" customHeight="1">
      <c r="A10" s="194" t="s">
        <v>286</v>
      </c>
      <c r="C10" s="240"/>
    </row>
    <row r="11" ht="12.75">
      <c r="A11" s="194"/>
    </row>
    <row r="12" ht="67.5">
      <c r="A12" s="194" t="s">
        <v>287</v>
      </c>
    </row>
    <row r="13" ht="12.75">
      <c r="A13" s="194"/>
    </row>
    <row r="14" ht="67.5">
      <c r="A14" s="194" t="s">
        <v>288</v>
      </c>
    </row>
    <row r="15" ht="12.75">
      <c r="A15" s="194"/>
    </row>
    <row r="16" ht="22.5">
      <c r="A16" s="194" t="s">
        <v>289</v>
      </c>
    </row>
    <row r="17" ht="12.75">
      <c r="A17" s="194"/>
    </row>
    <row r="18" ht="56.25">
      <c r="A18" s="194" t="s">
        <v>290</v>
      </c>
    </row>
    <row r="19" ht="12.75">
      <c r="A19" s="195"/>
    </row>
    <row r="20" ht="33.75">
      <c r="A20" s="194" t="s">
        <v>291</v>
      </c>
    </row>
    <row r="21" ht="12.75">
      <c r="A21" s="194"/>
    </row>
    <row r="22" ht="45">
      <c r="A22" s="194" t="s">
        <v>292</v>
      </c>
    </row>
    <row r="23" ht="12.75">
      <c r="A23" s="195"/>
    </row>
  </sheetData>
  <sheetProtection selectLockedCells="1"/>
  <printOptions/>
  <pageMargins left="1.1811023622047245" right="0.3937007874015748" top="0.984251968503937" bottom="0.8661417322834646" header="0.5118110236220472" footer="0.5118110236220472"/>
  <pageSetup horizontalDpi="300" verticalDpi="300" orientation="portrait" paperSize="9" r:id="rId1"/>
  <headerFooter alignWithMargins="0">
    <oddHeader>&amp;C
&amp;R&amp;8str &amp;P</oddHeader>
  </headerFooter>
</worksheet>
</file>

<file path=xl/worksheets/sheet2.xml><?xml version="1.0" encoding="utf-8"?>
<worksheet xmlns="http://schemas.openxmlformats.org/spreadsheetml/2006/main" xmlns:r="http://schemas.openxmlformats.org/officeDocument/2006/relationships">
  <sheetPr codeName="List2">
    <tabColor rgb="FF00B0F0"/>
  </sheetPr>
  <dimension ref="A2:K266"/>
  <sheetViews>
    <sheetView showGridLines="0" showZeros="0" view="pageBreakPreview" zoomScaleSheetLayoutView="100" workbookViewId="0" topLeftCell="A1">
      <selection activeCell="L13" sqref="L13"/>
    </sheetView>
  </sheetViews>
  <sheetFormatPr defaultColWidth="9.140625" defaultRowHeight="12.75"/>
  <cols>
    <col min="1" max="1" width="6.00390625" style="2" customWidth="1"/>
    <col min="2" max="2" width="8.7109375" style="108" customWidth="1"/>
    <col min="3" max="3" width="38.7109375" style="2" customWidth="1"/>
    <col min="4" max="4" width="8.7109375" style="4" customWidth="1"/>
    <col min="5" max="5" width="12.7109375" style="5" customWidth="1"/>
    <col min="6" max="6" width="12.7109375" style="4" customWidth="1"/>
    <col min="7" max="7" width="20.7109375" style="6" customWidth="1"/>
    <col min="8" max="10" width="9.140625" style="2" customWidth="1"/>
    <col min="11" max="11" width="9.8515625" style="2" bestFit="1" customWidth="1"/>
    <col min="12" max="16384" width="9.140625" style="2" customWidth="1"/>
  </cols>
  <sheetData>
    <row r="1" ht="17.25" customHeight="1" thickBot="1"/>
    <row r="2" spans="1:7" ht="12" thickBot="1">
      <c r="A2" s="56" t="s">
        <v>88</v>
      </c>
      <c r="B2" s="88" t="s">
        <v>109</v>
      </c>
      <c r="C2" s="58" t="s">
        <v>89</v>
      </c>
      <c r="D2" s="57" t="s">
        <v>90</v>
      </c>
      <c r="E2" s="59" t="s">
        <v>91</v>
      </c>
      <c r="F2" s="57" t="s">
        <v>92</v>
      </c>
      <c r="G2" s="60" t="s">
        <v>93</v>
      </c>
    </row>
    <row r="3" spans="1:7" s="3" customFormat="1" ht="13.5" thickBot="1">
      <c r="A3" s="38" t="s">
        <v>101</v>
      </c>
      <c r="B3" s="89"/>
      <c r="C3" s="39" t="s">
        <v>102</v>
      </c>
      <c r="D3" s="40"/>
      <c r="E3" s="41" t="s">
        <v>20</v>
      </c>
      <c r="F3" s="40"/>
      <c r="G3" s="42"/>
    </row>
    <row r="4" spans="1:7" s="3" customFormat="1" ht="78.75" hidden="1">
      <c r="A4" s="19" t="s">
        <v>111</v>
      </c>
      <c r="B4" s="101" t="s">
        <v>210</v>
      </c>
      <c r="C4" s="20" t="s">
        <v>350</v>
      </c>
      <c r="D4" s="18" t="s">
        <v>64</v>
      </c>
      <c r="E4" s="30"/>
      <c r="F4" s="228">
        <v>50000</v>
      </c>
      <c r="G4" s="66">
        <f aca="true" t="shared" si="0" ref="G4:G19">E4*F4</f>
        <v>0</v>
      </c>
    </row>
    <row r="5" spans="1:7" s="3" customFormat="1" ht="135" hidden="1">
      <c r="A5" s="19" t="s">
        <v>111</v>
      </c>
      <c r="B5" s="90" t="s">
        <v>333</v>
      </c>
      <c r="C5" s="20" t="s">
        <v>332</v>
      </c>
      <c r="D5" s="18" t="s">
        <v>294</v>
      </c>
      <c r="E5" s="30"/>
      <c r="F5" s="228">
        <v>1500</v>
      </c>
      <c r="G5" s="66">
        <f>E5*F5</f>
        <v>0</v>
      </c>
    </row>
    <row r="6" spans="1:7" s="3" customFormat="1" ht="123.75">
      <c r="A6" s="19" t="s">
        <v>111</v>
      </c>
      <c r="B6" s="90" t="s">
        <v>355</v>
      </c>
      <c r="C6" s="20" t="s">
        <v>356</v>
      </c>
      <c r="D6" s="18" t="s">
        <v>64</v>
      </c>
      <c r="E6" s="30">
        <v>6</v>
      </c>
      <c r="F6" s="228"/>
      <c r="G6" s="66">
        <f>E6*F6</f>
        <v>0</v>
      </c>
    </row>
    <row r="7" spans="1:7" s="3" customFormat="1" ht="101.25">
      <c r="A7" s="19" t="s">
        <v>112</v>
      </c>
      <c r="B7" s="90" t="s">
        <v>117</v>
      </c>
      <c r="C7" s="20" t="s">
        <v>205</v>
      </c>
      <c r="D7" s="18" t="s">
        <v>73</v>
      </c>
      <c r="E7" s="21">
        <v>0.1</v>
      </c>
      <c r="F7" s="228"/>
      <c r="G7" s="66">
        <f t="shared" si="0"/>
        <v>0</v>
      </c>
    </row>
    <row r="8" spans="1:7" ht="101.25" hidden="1">
      <c r="A8" s="27" t="s">
        <v>112</v>
      </c>
      <c r="B8" s="91" t="s">
        <v>118</v>
      </c>
      <c r="C8" s="14" t="s">
        <v>110</v>
      </c>
      <c r="D8" s="15"/>
      <c r="E8" s="166"/>
      <c r="F8" s="229"/>
      <c r="G8" s="167"/>
    </row>
    <row r="9" spans="1:7" ht="11.25" customHeight="1" hidden="1">
      <c r="A9" s="24"/>
      <c r="B9" s="92"/>
      <c r="C9" s="25" t="s">
        <v>159</v>
      </c>
      <c r="D9" s="12" t="s">
        <v>73</v>
      </c>
      <c r="E9" s="169"/>
      <c r="F9" s="230"/>
      <c r="G9" s="170">
        <f>E9*F9</f>
        <v>0</v>
      </c>
    </row>
    <row r="10" spans="1:7" ht="11.25" hidden="1">
      <c r="A10" s="24"/>
      <c r="B10" s="92"/>
      <c r="C10" s="25" t="s">
        <v>206</v>
      </c>
      <c r="D10" s="16" t="s">
        <v>207</v>
      </c>
      <c r="E10" s="166"/>
      <c r="F10" s="229"/>
      <c r="G10" s="167">
        <f>E10*F10</f>
        <v>0</v>
      </c>
    </row>
    <row r="11" spans="1:7" ht="123.75">
      <c r="A11" s="19" t="s">
        <v>67</v>
      </c>
      <c r="B11" s="90" t="s">
        <v>68</v>
      </c>
      <c r="C11" s="20" t="s">
        <v>353</v>
      </c>
      <c r="D11" s="18" t="s">
        <v>65</v>
      </c>
      <c r="E11" s="21">
        <v>7</v>
      </c>
      <c r="F11" s="228"/>
      <c r="G11" s="66">
        <f t="shared" si="0"/>
        <v>0</v>
      </c>
    </row>
    <row r="12" spans="1:7" ht="90">
      <c r="A12" s="19" t="s">
        <v>69</v>
      </c>
      <c r="B12" s="90" t="s">
        <v>68</v>
      </c>
      <c r="C12" s="20" t="s">
        <v>416</v>
      </c>
      <c r="D12" s="18" t="s">
        <v>85</v>
      </c>
      <c r="E12" s="21">
        <v>70</v>
      </c>
      <c r="F12" s="66"/>
      <c r="G12" s="66">
        <f t="shared" si="0"/>
        <v>0</v>
      </c>
    </row>
    <row r="13" spans="1:7" ht="110.25" customHeight="1">
      <c r="A13" s="19" t="s">
        <v>87</v>
      </c>
      <c r="B13" s="90" t="s">
        <v>68</v>
      </c>
      <c r="C13" s="20" t="s">
        <v>420</v>
      </c>
      <c r="D13" s="18" t="s">
        <v>121</v>
      </c>
      <c r="E13" s="21">
        <v>100</v>
      </c>
      <c r="F13" s="66"/>
      <c r="G13" s="66">
        <f t="shared" si="0"/>
        <v>0</v>
      </c>
    </row>
    <row r="14" spans="1:7" ht="90">
      <c r="A14" s="19" t="s">
        <v>119</v>
      </c>
      <c r="B14" s="90" t="s">
        <v>68</v>
      </c>
      <c r="C14" s="20" t="s">
        <v>417</v>
      </c>
      <c r="D14" s="18" t="s">
        <v>65</v>
      </c>
      <c r="E14" s="21">
        <v>2</v>
      </c>
      <c r="F14" s="66"/>
      <c r="G14" s="66">
        <f t="shared" si="0"/>
        <v>0</v>
      </c>
    </row>
    <row r="15" spans="1:7" ht="168.75" hidden="1">
      <c r="A15" s="19" t="s">
        <v>119</v>
      </c>
      <c r="B15" s="90" t="s">
        <v>169</v>
      </c>
      <c r="C15" s="20" t="s">
        <v>421</v>
      </c>
      <c r="D15" s="18" t="s">
        <v>121</v>
      </c>
      <c r="E15" s="21"/>
      <c r="F15" s="228"/>
      <c r="G15" s="66">
        <f>E15*F15</f>
        <v>0</v>
      </c>
    </row>
    <row r="16" spans="1:7" ht="90" hidden="1">
      <c r="A16" s="19" t="s">
        <v>119</v>
      </c>
      <c r="B16" s="90" t="s">
        <v>68</v>
      </c>
      <c r="C16" s="20" t="s">
        <v>354</v>
      </c>
      <c r="D16" s="18" t="s">
        <v>121</v>
      </c>
      <c r="E16" s="21"/>
      <c r="F16" s="228"/>
      <c r="G16" s="66">
        <f t="shared" si="0"/>
        <v>0</v>
      </c>
    </row>
    <row r="17" spans="1:7" ht="78.75" hidden="1">
      <c r="A17" s="19" t="s">
        <v>51</v>
      </c>
      <c r="B17" s="90" t="s">
        <v>55</v>
      </c>
      <c r="C17" s="20" t="s">
        <v>274</v>
      </c>
      <c r="D17" s="18" t="s">
        <v>121</v>
      </c>
      <c r="E17" s="21"/>
      <c r="F17" s="228"/>
      <c r="G17" s="66">
        <f>E17*F17</f>
        <v>0</v>
      </c>
    </row>
    <row r="18" spans="1:7" ht="112.5" hidden="1">
      <c r="A18" s="19" t="s">
        <v>119</v>
      </c>
      <c r="B18" s="93" t="s">
        <v>259</v>
      </c>
      <c r="C18" s="20" t="s">
        <v>260</v>
      </c>
      <c r="D18" s="18" t="s">
        <v>85</v>
      </c>
      <c r="E18" s="21"/>
      <c r="F18" s="228"/>
      <c r="G18" s="66">
        <f t="shared" si="0"/>
        <v>0</v>
      </c>
    </row>
    <row r="19" spans="1:7" ht="180">
      <c r="A19" s="10" t="s">
        <v>51</v>
      </c>
      <c r="B19" s="94" t="s">
        <v>103</v>
      </c>
      <c r="C19" s="11" t="s">
        <v>351</v>
      </c>
      <c r="D19" s="18" t="s">
        <v>64</v>
      </c>
      <c r="E19" s="30">
        <v>3</v>
      </c>
      <c r="F19" s="228"/>
      <c r="G19" s="63">
        <f t="shared" si="0"/>
        <v>0</v>
      </c>
    </row>
    <row r="20" spans="1:7" ht="135" hidden="1">
      <c r="A20" s="10" t="s">
        <v>252</v>
      </c>
      <c r="B20" s="94" t="s">
        <v>68</v>
      </c>
      <c r="C20" s="11" t="s">
        <v>422</v>
      </c>
      <c r="D20" s="18" t="s">
        <v>85</v>
      </c>
      <c r="E20" s="30"/>
      <c r="F20" s="228"/>
      <c r="G20" s="63">
        <f>E20*F20</f>
        <v>0</v>
      </c>
    </row>
    <row r="21" spans="1:7" ht="90">
      <c r="A21" s="10" t="s">
        <v>252</v>
      </c>
      <c r="B21" s="94" t="s">
        <v>68</v>
      </c>
      <c r="C21" s="11" t="s">
        <v>454</v>
      </c>
      <c r="D21" s="18" t="s">
        <v>64</v>
      </c>
      <c r="E21" s="30">
        <v>6</v>
      </c>
      <c r="F21" s="228"/>
      <c r="G21" s="63">
        <f>E21*F21</f>
        <v>0</v>
      </c>
    </row>
    <row r="22" spans="1:7" ht="180">
      <c r="A22" s="10" t="s">
        <v>277</v>
      </c>
      <c r="B22" s="94" t="s">
        <v>68</v>
      </c>
      <c r="C22" s="11" t="s">
        <v>484</v>
      </c>
      <c r="D22" s="18" t="s">
        <v>64</v>
      </c>
      <c r="E22" s="30">
        <v>6</v>
      </c>
      <c r="F22" s="228"/>
      <c r="G22" s="63">
        <f>E22*F22</f>
        <v>0</v>
      </c>
    </row>
    <row r="23" spans="1:7" ht="135">
      <c r="A23" s="10" t="s">
        <v>278</v>
      </c>
      <c r="B23" s="94" t="s">
        <v>68</v>
      </c>
      <c r="C23" s="20" t="s">
        <v>272</v>
      </c>
      <c r="D23" s="18" t="s">
        <v>64</v>
      </c>
      <c r="E23" s="30">
        <v>1</v>
      </c>
      <c r="F23" s="228"/>
      <c r="G23" s="63">
        <f>E23*F23</f>
        <v>0</v>
      </c>
    </row>
    <row r="24" spans="1:7" ht="101.25" hidden="1">
      <c r="A24" s="10" t="s">
        <v>373</v>
      </c>
      <c r="B24" s="94" t="s">
        <v>68</v>
      </c>
      <c r="C24" s="11" t="s">
        <v>273</v>
      </c>
      <c r="D24" s="18" t="s">
        <v>64</v>
      </c>
      <c r="E24" s="30"/>
      <c r="F24" s="228"/>
      <c r="G24" s="63">
        <f>E24*F24</f>
        <v>0</v>
      </c>
    </row>
    <row r="25" spans="1:9" ht="90" hidden="1">
      <c r="A25" s="22" t="s">
        <v>277</v>
      </c>
      <c r="B25" s="131" t="s">
        <v>68</v>
      </c>
      <c r="C25" s="171" t="s">
        <v>352</v>
      </c>
      <c r="D25" s="23"/>
      <c r="E25" s="172"/>
      <c r="F25" s="236"/>
      <c r="G25" s="64"/>
      <c r="I25" s="173"/>
    </row>
    <row r="26" spans="1:7" ht="11.25" hidden="1">
      <c r="A26" s="176"/>
      <c r="B26" s="174"/>
      <c r="C26" s="25" t="s">
        <v>248</v>
      </c>
      <c r="D26" s="137" t="s">
        <v>85</v>
      </c>
      <c r="E26" s="243"/>
      <c r="F26" s="250"/>
      <c r="G26" s="63">
        <f aca="true" t="shared" si="1" ref="G26:G31">E26*F26</f>
        <v>0</v>
      </c>
    </row>
    <row r="27" spans="1:7" ht="11.25" hidden="1">
      <c r="A27" s="176"/>
      <c r="B27" s="174"/>
      <c r="C27" s="25" t="s">
        <v>249</v>
      </c>
      <c r="D27" s="244" t="s">
        <v>64</v>
      </c>
      <c r="E27" s="245"/>
      <c r="F27" s="251"/>
      <c r="G27" s="63">
        <f t="shared" si="1"/>
        <v>0</v>
      </c>
    </row>
    <row r="28" spans="1:7" ht="11.25" hidden="1">
      <c r="A28" s="26"/>
      <c r="B28" s="115"/>
      <c r="C28" s="175" t="s">
        <v>250</v>
      </c>
      <c r="D28" s="137" t="s">
        <v>64</v>
      </c>
      <c r="E28" s="144"/>
      <c r="F28" s="252"/>
      <c r="G28" s="63">
        <f t="shared" si="1"/>
        <v>0</v>
      </c>
    </row>
    <row r="29" spans="1:7" ht="203.25" thickBot="1">
      <c r="A29" s="19" t="s">
        <v>373</v>
      </c>
      <c r="B29" s="90" t="s">
        <v>103</v>
      </c>
      <c r="C29" s="20" t="s">
        <v>446</v>
      </c>
      <c r="D29" s="18" t="s">
        <v>64</v>
      </c>
      <c r="E29" s="30">
        <v>1</v>
      </c>
      <c r="F29" s="228"/>
      <c r="G29" s="63">
        <f t="shared" si="1"/>
        <v>0</v>
      </c>
    </row>
    <row r="30" spans="1:7" ht="293.25" hidden="1" thickBot="1">
      <c r="A30" s="10" t="s">
        <v>448</v>
      </c>
      <c r="B30" s="110" t="s">
        <v>444</v>
      </c>
      <c r="C30" s="29" t="s">
        <v>447</v>
      </c>
      <c r="D30" s="16" t="s">
        <v>64</v>
      </c>
      <c r="E30" s="134"/>
      <c r="F30" s="231"/>
      <c r="G30" s="63">
        <f t="shared" si="1"/>
        <v>0</v>
      </c>
    </row>
    <row r="31" spans="1:7" ht="180.75" hidden="1" thickBot="1">
      <c r="A31" s="19" t="s">
        <v>252</v>
      </c>
      <c r="B31" s="95" t="s">
        <v>349</v>
      </c>
      <c r="C31" s="20" t="s">
        <v>418</v>
      </c>
      <c r="D31" s="18" t="s">
        <v>64</v>
      </c>
      <c r="E31" s="30"/>
      <c r="F31" s="66"/>
      <c r="G31" s="63">
        <f t="shared" si="1"/>
        <v>0</v>
      </c>
    </row>
    <row r="32" spans="1:7" ht="13.5" thickBot="1">
      <c r="A32" s="55"/>
      <c r="B32" s="96"/>
      <c r="C32" s="52" t="s">
        <v>78</v>
      </c>
      <c r="D32" s="52"/>
      <c r="E32" s="53" t="s">
        <v>20</v>
      </c>
      <c r="F32" s="68"/>
      <c r="G32" s="74">
        <f>SUM(G4:G30)</f>
        <v>0</v>
      </c>
    </row>
    <row r="33" spans="1:7" ht="13.5" thickBot="1">
      <c r="A33" s="38" t="s">
        <v>82</v>
      </c>
      <c r="B33" s="97"/>
      <c r="C33" s="39" t="s">
        <v>75</v>
      </c>
      <c r="D33" s="40"/>
      <c r="E33" s="41" t="s">
        <v>20</v>
      </c>
      <c r="F33" s="69"/>
      <c r="G33" s="75"/>
    </row>
    <row r="34" spans="1:7" ht="210" customHeight="1" hidden="1">
      <c r="A34" s="27" t="s">
        <v>114</v>
      </c>
      <c r="B34" s="91" t="s">
        <v>53</v>
      </c>
      <c r="C34" s="196" t="s">
        <v>357</v>
      </c>
      <c r="D34" s="197"/>
      <c r="E34" s="198"/>
      <c r="F34" s="199"/>
      <c r="G34" s="199"/>
    </row>
    <row r="35" spans="1:7" ht="11.25" hidden="1">
      <c r="A35" s="22"/>
      <c r="B35" s="110"/>
      <c r="C35" s="11" t="s">
        <v>298</v>
      </c>
      <c r="D35" s="12" t="s">
        <v>65</v>
      </c>
      <c r="E35" s="13"/>
      <c r="F35" s="232"/>
      <c r="G35" s="63">
        <f aca="true" t="shared" si="2" ref="G35:G47">E35*F35</f>
        <v>0</v>
      </c>
    </row>
    <row r="36" spans="1:7" ht="11.25" hidden="1">
      <c r="A36" s="22"/>
      <c r="B36" s="110"/>
      <c r="C36" s="20" t="s">
        <v>299</v>
      </c>
      <c r="D36" s="18" t="s">
        <v>65</v>
      </c>
      <c r="E36" s="21"/>
      <c r="F36" s="228"/>
      <c r="G36" s="66">
        <f t="shared" si="2"/>
        <v>0</v>
      </c>
    </row>
    <row r="37" spans="1:7" ht="11.25" hidden="1">
      <c r="A37" s="10"/>
      <c r="B37" s="109"/>
      <c r="C37" s="20" t="s">
        <v>300</v>
      </c>
      <c r="D37" s="18" t="s">
        <v>65</v>
      </c>
      <c r="E37" s="21"/>
      <c r="F37" s="228"/>
      <c r="G37" s="66">
        <f t="shared" si="2"/>
        <v>0</v>
      </c>
    </row>
    <row r="38" spans="1:7" ht="270">
      <c r="A38" s="27" t="s">
        <v>114</v>
      </c>
      <c r="B38" s="91" t="s">
        <v>334</v>
      </c>
      <c r="C38" s="20" t="s">
        <v>302</v>
      </c>
      <c r="D38" s="18"/>
      <c r="E38" s="21" t="s">
        <v>301</v>
      </c>
      <c r="F38" s="228"/>
      <c r="G38" s="66"/>
    </row>
    <row r="39" spans="1:7" ht="11.25">
      <c r="A39" s="22"/>
      <c r="B39" s="98"/>
      <c r="C39" s="20" t="s">
        <v>299</v>
      </c>
      <c r="D39" s="18" t="s">
        <v>65</v>
      </c>
      <c r="E39" s="21">
        <v>75</v>
      </c>
      <c r="F39" s="228"/>
      <c r="G39" s="66">
        <f>E39*F39</f>
        <v>0</v>
      </c>
    </row>
    <row r="40" spans="1:7" ht="11.25">
      <c r="A40" s="10"/>
      <c r="B40" s="103"/>
      <c r="C40" s="20" t="s">
        <v>300</v>
      </c>
      <c r="D40" s="18" t="s">
        <v>65</v>
      </c>
      <c r="E40" s="21">
        <v>50</v>
      </c>
      <c r="F40" s="228"/>
      <c r="G40" s="66">
        <f>E40*F40</f>
        <v>0</v>
      </c>
    </row>
    <row r="41" spans="1:7" ht="56.25" hidden="1">
      <c r="A41" s="19" t="s">
        <v>115</v>
      </c>
      <c r="B41" s="95" t="s">
        <v>66</v>
      </c>
      <c r="C41" s="20" t="s">
        <v>132</v>
      </c>
      <c r="D41" s="18" t="s">
        <v>86</v>
      </c>
      <c r="E41" s="21"/>
      <c r="F41" s="228"/>
      <c r="G41" s="66">
        <f>E41*F41</f>
        <v>0</v>
      </c>
    </row>
    <row r="42" spans="1:7" ht="123.75">
      <c r="A42" s="19" t="s">
        <v>115</v>
      </c>
      <c r="B42" s="93" t="s">
        <v>76</v>
      </c>
      <c r="C42" s="20" t="s">
        <v>335</v>
      </c>
      <c r="D42" s="18" t="s">
        <v>86</v>
      </c>
      <c r="E42" s="21">
        <v>5</v>
      </c>
      <c r="F42" s="228"/>
      <c r="G42" s="66">
        <f t="shared" si="2"/>
        <v>0</v>
      </c>
    </row>
    <row r="43" spans="1:7" ht="102" thickBot="1">
      <c r="A43" s="19" t="s">
        <v>83</v>
      </c>
      <c r="B43" s="90" t="s">
        <v>120</v>
      </c>
      <c r="C43" s="20" t="s">
        <v>168</v>
      </c>
      <c r="D43" s="18" t="s">
        <v>94</v>
      </c>
      <c r="E43" s="21">
        <v>850</v>
      </c>
      <c r="F43" s="228"/>
      <c r="G43" s="66">
        <f t="shared" si="2"/>
        <v>0</v>
      </c>
    </row>
    <row r="44" spans="1:7" ht="79.5" hidden="1" thickBot="1">
      <c r="A44" s="22" t="s">
        <v>71</v>
      </c>
      <c r="B44" s="98" t="s">
        <v>54</v>
      </c>
      <c r="C44" s="29" t="s">
        <v>268</v>
      </c>
      <c r="D44" s="23"/>
      <c r="E44" s="113"/>
      <c r="F44" s="229"/>
      <c r="G44" s="167"/>
    </row>
    <row r="45" spans="1:7" ht="11.25" customHeight="1" hidden="1">
      <c r="A45" s="82"/>
      <c r="B45" s="98"/>
      <c r="C45" s="29" t="s">
        <v>208</v>
      </c>
      <c r="D45" s="12" t="s">
        <v>85</v>
      </c>
      <c r="E45" s="177"/>
      <c r="F45" s="233"/>
      <c r="G45" s="168">
        <f>E45*F45</f>
        <v>0</v>
      </c>
    </row>
    <row r="46" spans="1:7" ht="12" hidden="1" thickBot="1">
      <c r="A46" s="26"/>
      <c r="B46" s="99"/>
      <c r="C46" s="79" t="s">
        <v>423</v>
      </c>
      <c r="D46" s="12" t="s">
        <v>85</v>
      </c>
      <c r="E46" s="13"/>
      <c r="F46" s="232"/>
      <c r="G46" s="63">
        <f t="shared" si="2"/>
        <v>0</v>
      </c>
    </row>
    <row r="47" spans="1:7" ht="90.75" hidden="1" thickBot="1">
      <c r="A47" s="19" t="s">
        <v>162</v>
      </c>
      <c r="B47" s="93" t="s">
        <v>142</v>
      </c>
      <c r="C47" s="20" t="s">
        <v>167</v>
      </c>
      <c r="D47" s="18" t="s">
        <v>121</v>
      </c>
      <c r="E47" s="21"/>
      <c r="F47" s="66"/>
      <c r="G47" s="66">
        <f t="shared" si="2"/>
        <v>0</v>
      </c>
    </row>
    <row r="48" spans="1:7" ht="102" hidden="1" thickBot="1">
      <c r="A48" s="10" t="s">
        <v>165</v>
      </c>
      <c r="B48" s="99" t="s">
        <v>163</v>
      </c>
      <c r="C48" s="11" t="s">
        <v>161</v>
      </c>
      <c r="D48" s="12" t="s">
        <v>164</v>
      </c>
      <c r="E48" s="13"/>
      <c r="F48" s="63"/>
      <c r="G48" s="63">
        <f>E48*F48</f>
        <v>0</v>
      </c>
    </row>
    <row r="49" spans="1:7" ht="135.75" hidden="1" thickBot="1">
      <c r="A49" s="22" t="s">
        <v>99</v>
      </c>
      <c r="B49" s="165" t="s">
        <v>166</v>
      </c>
      <c r="C49" s="29" t="s">
        <v>424</v>
      </c>
      <c r="D49" s="16" t="s">
        <v>121</v>
      </c>
      <c r="E49" s="28"/>
      <c r="F49" s="65"/>
      <c r="G49" s="65">
        <f>E49*F49</f>
        <v>0</v>
      </c>
    </row>
    <row r="50" spans="1:7" ht="90.75" hidden="1" thickBot="1">
      <c r="A50" s="27" t="s">
        <v>243</v>
      </c>
      <c r="B50" s="178" t="s">
        <v>113</v>
      </c>
      <c r="C50" s="14" t="s">
        <v>137</v>
      </c>
      <c r="D50" s="15" t="s">
        <v>65</v>
      </c>
      <c r="E50" s="113"/>
      <c r="F50" s="64"/>
      <c r="G50" s="64">
        <f>E50*F50</f>
        <v>0</v>
      </c>
    </row>
    <row r="51" spans="1:7" ht="90.75" hidden="1" thickBot="1">
      <c r="A51" s="182" t="s">
        <v>143</v>
      </c>
      <c r="B51" s="178" t="s">
        <v>216</v>
      </c>
      <c r="C51" s="14" t="s">
        <v>217</v>
      </c>
      <c r="D51" s="15" t="s">
        <v>121</v>
      </c>
      <c r="E51" s="113"/>
      <c r="F51" s="64"/>
      <c r="G51" s="64">
        <f>E51*F51</f>
        <v>0</v>
      </c>
    </row>
    <row r="52" spans="1:7" ht="12" hidden="1" thickBot="1">
      <c r="A52" s="186"/>
      <c r="B52" s="187"/>
      <c r="C52" s="188" t="s">
        <v>280</v>
      </c>
      <c r="D52" s="189"/>
      <c r="E52" s="190"/>
      <c r="F52" s="191"/>
      <c r="G52" s="192"/>
    </row>
    <row r="53" spans="1:7" ht="248.25" hidden="1" thickBot="1">
      <c r="A53" s="183" t="s">
        <v>162</v>
      </c>
      <c r="B53" s="184" t="s">
        <v>281</v>
      </c>
      <c r="C53" s="11" t="s">
        <v>282</v>
      </c>
      <c r="D53" s="185" t="s">
        <v>121</v>
      </c>
      <c r="E53" s="13"/>
      <c r="F53" s="232"/>
      <c r="G53" s="63">
        <f>E53*F53</f>
        <v>0</v>
      </c>
    </row>
    <row r="54" spans="1:7" ht="147" hidden="1" thickBot="1">
      <c r="A54" s="179" t="s">
        <v>165</v>
      </c>
      <c r="B54" s="180" t="s">
        <v>283</v>
      </c>
      <c r="C54" s="20" t="s">
        <v>295</v>
      </c>
      <c r="D54" s="181" t="s">
        <v>85</v>
      </c>
      <c r="E54" s="21"/>
      <c r="F54" s="228"/>
      <c r="G54" s="66">
        <f>E54*F54</f>
        <v>0</v>
      </c>
    </row>
    <row r="55" spans="1:7" ht="175.5" customHeight="1" hidden="1" thickBot="1">
      <c r="A55" s="179">
        <v>2.9</v>
      </c>
      <c r="B55" s="201" t="s">
        <v>327</v>
      </c>
      <c r="C55" s="20" t="s">
        <v>328</v>
      </c>
      <c r="D55" s="181" t="s">
        <v>121</v>
      </c>
      <c r="E55" s="21"/>
      <c r="F55" s="228"/>
      <c r="G55" s="66">
        <f>E55*F55</f>
        <v>0</v>
      </c>
    </row>
    <row r="56" spans="1:7" ht="13.5" thickBot="1">
      <c r="A56" s="55"/>
      <c r="B56" s="96"/>
      <c r="C56" s="52" t="s">
        <v>79</v>
      </c>
      <c r="D56" s="52"/>
      <c r="E56" s="53" t="s">
        <v>20</v>
      </c>
      <c r="F56" s="68"/>
      <c r="G56" s="74">
        <f>SUM(G34:G54)</f>
        <v>0</v>
      </c>
    </row>
    <row r="57" spans="1:7" ht="13.5" thickBot="1">
      <c r="A57" s="38" t="s">
        <v>74</v>
      </c>
      <c r="B57" s="97"/>
      <c r="C57" s="39" t="s">
        <v>97</v>
      </c>
      <c r="D57" s="40"/>
      <c r="E57" s="41" t="s">
        <v>20</v>
      </c>
      <c r="F57" s="69"/>
      <c r="G57" s="75"/>
    </row>
    <row r="58" spans="1:7" ht="101.25" hidden="1">
      <c r="A58" s="10" t="s">
        <v>138</v>
      </c>
      <c r="B58" s="125" t="s">
        <v>336</v>
      </c>
      <c r="C58" s="11" t="s">
        <v>199</v>
      </c>
      <c r="D58" s="12" t="s">
        <v>94</v>
      </c>
      <c r="E58" s="13"/>
      <c r="F58" s="232"/>
      <c r="G58" s="71">
        <f aca="true" t="shared" si="3" ref="G58:G75">E58*F58</f>
        <v>0</v>
      </c>
    </row>
    <row r="59" spans="1:7" ht="123.75">
      <c r="A59" s="19" t="s">
        <v>138</v>
      </c>
      <c r="B59" s="116" t="s">
        <v>200</v>
      </c>
      <c r="C59" s="20" t="s">
        <v>455</v>
      </c>
      <c r="D59" s="18" t="s">
        <v>86</v>
      </c>
      <c r="E59" s="21">
        <v>50</v>
      </c>
      <c r="F59" s="228"/>
      <c r="G59" s="66">
        <f t="shared" si="3"/>
        <v>0</v>
      </c>
    </row>
    <row r="60" spans="1:7" ht="123.75" hidden="1">
      <c r="A60" s="10" t="s">
        <v>140</v>
      </c>
      <c r="B60" s="117" t="s">
        <v>113</v>
      </c>
      <c r="C60" s="20" t="s">
        <v>201</v>
      </c>
      <c r="D60" s="18" t="s">
        <v>85</v>
      </c>
      <c r="E60" s="21"/>
      <c r="F60" s="228"/>
      <c r="G60" s="66">
        <f>E60*F60</f>
        <v>0</v>
      </c>
    </row>
    <row r="61" spans="1:7" ht="90" hidden="1">
      <c r="A61" s="19" t="s">
        <v>140</v>
      </c>
      <c r="B61" s="116" t="s">
        <v>337</v>
      </c>
      <c r="C61" s="20" t="s">
        <v>296</v>
      </c>
      <c r="D61" s="18" t="s">
        <v>94</v>
      </c>
      <c r="E61" s="21"/>
      <c r="F61" s="228"/>
      <c r="G61" s="66">
        <f>E61*F61</f>
        <v>0</v>
      </c>
    </row>
    <row r="62" spans="1:7" ht="93.75" customHeight="1">
      <c r="A62" s="19" t="s">
        <v>139</v>
      </c>
      <c r="B62" s="241" t="s">
        <v>339</v>
      </c>
      <c r="C62" s="20" t="s">
        <v>202</v>
      </c>
      <c r="D62" s="18" t="s">
        <v>94</v>
      </c>
      <c r="E62" s="21">
        <v>50</v>
      </c>
      <c r="F62" s="228"/>
      <c r="G62" s="66">
        <f t="shared" si="3"/>
        <v>0</v>
      </c>
    </row>
    <row r="63" spans="1:7" ht="135" hidden="1">
      <c r="A63" s="19" t="s">
        <v>141</v>
      </c>
      <c r="B63" s="117" t="s">
        <v>263</v>
      </c>
      <c r="C63" s="20" t="s">
        <v>425</v>
      </c>
      <c r="D63" s="18" t="s">
        <v>94</v>
      </c>
      <c r="E63" s="21"/>
      <c r="F63" s="228"/>
      <c r="G63" s="66">
        <f>E63*F63</f>
        <v>0</v>
      </c>
    </row>
    <row r="64" spans="1:7" ht="135">
      <c r="A64" s="19" t="s">
        <v>140</v>
      </c>
      <c r="B64" s="116" t="s">
        <v>264</v>
      </c>
      <c r="C64" s="20" t="s">
        <v>485</v>
      </c>
      <c r="D64" s="118" t="s">
        <v>65</v>
      </c>
      <c r="E64" s="21">
        <v>130</v>
      </c>
      <c r="F64" s="228"/>
      <c r="G64" s="66">
        <f t="shared" si="3"/>
        <v>0</v>
      </c>
    </row>
    <row r="65" spans="1:7" ht="157.5" hidden="1">
      <c r="A65" s="19" t="s">
        <v>141</v>
      </c>
      <c r="B65" s="116" t="s">
        <v>56</v>
      </c>
      <c r="C65" s="20" t="s">
        <v>397</v>
      </c>
      <c r="D65" s="118" t="s">
        <v>65</v>
      </c>
      <c r="E65" s="21"/>
      <c r="F65" s="228"/>
      <c r="G65" s="66">
        <f>E65*F65</f>
        <v>0</v>
      </c>
    </row>
    <row r="66" spans="1:7" ht="157.5" hidden="1">
      <c r="A66" s="19" t="s">
        <v>0</v>
      </c>
      <c r="B66" s="116" t="s">
        <v>56</v>
      </c>
      <c r="C66" s="20" t="s">
        <v>396</v>
      </c>
      <c r="D66" s="118" t="s">
        <v>65</v>
      </c>
      <c r="E66" s="21"/>
      <c r="F66" s="228"/>
      <c r="G66" s="66">
        <f>E66*F66</f>
        <v>0</v>
      </c>
    </row>
    <row r="67" spans="1:7" ht="112.5" hidden="1">
      <c r="A67" s="19" t="s">
        <v>13</v>
      </c>
      <c r="B67" s="116" t="s">
        <v>338</v>
      </c>
      <c r="C67" s="20" t="s">
        <v>395</v>
      </c>
      <c r="D67" s="18" t="s">
        <v>94</v>
      </c>
      <c r="E67" s="21"/>
      <c r="F67" s="228"/>
      <c r="G67" s="66">
        <f t="shared" si="3"/>
        <v>0</v>
      </c>
    </row>
    <row r="68" spans="1:7" ht="112.5" hidden="1">
      <c r="A68" s="19" t="s">
        <v>0</v>
      </c>
      <c r="B68" s="116" t="s">
        <v>338</v>
      </c>
      <c r="C68" s="20" t="s">
        <v>426</v>
      </c>
      <c r="D68" s="18" t="s">
        <v>94</v>
      </c>
      <c r="E68" s="21"/>
      <c r="F68" s="228"/>
      <c r="G68" s="65">
        <f>E68*F68</f>
        <v>0</v>
      </c>
    </row>
    <row r="69" spans="1:7" ht="123.75" hidden="1">
      <c r="A69" s="19" t="s">
        <v>13</v>
      </c>
      <c r="B69" s="116" t="s">
        <v>338</v>
      </c>
      <c r="C69" s="20" t="s">
        <v>394</v>
      </c>
      <c r="D69" s="18" t="s">
        <v>3</v>
      </c>
      <c r="E69" s="21"/>
      <c r="F69" s="228"/>
      <c r="G69" s="66">
        <f t="shared" si="3"/>
        <v>0</v>
      </c>
    </row>
    <row r="70" spans="1:7" ht="117.75" customHeight="1" hidden="1">
      <c r="A70" s="19" t="s">
        <v>13</v>
      </c>
      <c r="B70" s="116" t="s">
        <v>1</v>
      </c>
      <c r="C70" s="20" t="s">
        <v>393</v>
      </c>
      <c r="D70" s="18" t="s">
        <v>3</v>
      </c>
      <c r="E70" s="21"/>
      <c r="F70" s="228"/>
      <c r="G70" s="66">
        <f t="shared" si="3"/>
        <v>0</v>
      </c>
    </row>
    <row r="71" spans="1:7" ht="90" hidden="1">
      <c r="A71" s="19" t="s">
        <v>374</v>
      </c>
      <c r="B71" s="119" t="s">
        <v>338</v>
      </c>
      <c r="C71" s="20" t="s">
        <v>392</v>
      </c>
      <c r="D71" s="18" t="s">
        <v>94</v>
      </c>
      <c r="E71" s="21"/>
      <c r="F71" s="228"/>
      <c r="G71" s="76">
        <f t="shared" si="3"/>
        <v>0</v>
      </c>
    </row>
    <row r="72" spans="1:7" ht="90" hidden="1">
      <c r="A72" s="19" t="s">
        <v>244</v>
      </c>
      <c r="B72" s="119" t="s">
        <v>338</v>
      </c>
      <c r="C72" s="20" t="s">
        <v>391</v>
      </c>
      <c r="D72" s="18" t="s">
        <v>94</v>
      </c>
      <c r="E72" s="21"/>
      <c r="F72" s="228"/>
      <c r="G72" s="76">
        <f>E72*F72</f>
        <v>0</v>
      </c>
    </row>
    <row r="73" spans="1:7" ht="174" customHeight="1" hidden="1">
      <c r="A73" s="19" t="s">
        <v>375</v>
      </c>
      <c r="B73" s="119" t="s">
        <v>338</v>
      </c>
      <c r="C73" s="20" t="s">
        <v>390</v>
      </c>
      <c r="D73" s="18" t="s">
        <v>94</v>
      </c>
      <c r="E73" s="21"/>
      <c r="F73" s="228"/>
      <c r="G73" s="76">
        <f>E73*F73</f>
        <v>0</v>
      </c>
    </row>
    <row r="74" spans="1:7" ht="93" customHeight="1" thickBot="1">
      <c r="A74" s="19">
        <v>3.4</v>
      </c>
      <c r="B74" s="119" t="s">
        <v>358</v>
      </c>
      <c r="C74" s="36" t="s">
        <v>389</v>
      </c>
      <c r="D74" s="118" t="s">
        <v>121</v>
      </c>
      <c r="E74" s="200">
        <v>500</v>
      </c>
      <c r="F74" s="242"/>
      <c r="G74" s="76">
        <f>E74*F74</f>
        <v>0</v>
      </c>
    </row>
    <row r="75" spans="1:7" ht="102" hidden="1" thickBot="1">
      <c r="A75" s="19" t="s">
        <v>2</v>
      </c>
      <c r="B75" s="116" t="s">
        <v>4</v>
      </c>
      <c r="C75" s="20" t="s">
        <v>399</v>
      </c>
      <c r="D75" s="18" t="s">
        <v>94</v>
      </c>
      <c r="E75" s="21"/>
      <c r="F75" s="228"/>
      <c r="G75" s="66">
        <f t="shared" si="3"/>
        <v>0</v>
      </c>
    </row>
    <row r="76" spans="1:7" ht="135.75" hidden="1" thickBot="1">
      <c r="A76" s="19" t="s">
        <v>376</v>
      </c>
      <c r="B76" s="155" t="s">
        <v>338</v>
      </c>
      <c r="C76" s="20" t="s">
        <v>398</v>
      </c>
      <c r="D76" s="18" t="s">
        <v>121</v>
      </c>
      <c r="E76" s="21"/>
      <c r="F76" s="228"/>
      <c r="G76" s="76">
        <f>E76*F76</f>
        <v>0</v>
      </c>
    </row>
    <row r="77" spans="1:7" ht="13.5" thickBot="1">
      <c r="A77" s="51"/>
      <c r="B77" s="96"/>
      <c r="C77" s="52" t="s">
        <v>106</v>
      </c>
      <c r="D77" s="52"/>
      <c r="E77" s="53" t="s">
        <v>20</v>
      </c>
      <c r="F77" s="68"/>
      <c r="G77" s="74">
        <f>SUM(G58:G76)</f>
        <v>0</v>
      </c>
    </row>
    <row r="78" spans="1:7" ht="13.5" thickBot="1">
      <c r="A78" s="38">
        <v>4</v>
      </c>
      <c r="B78" s="97"/>
      <c r="C78" s="39" t="s">
        <v>303</v>
      </c>
      <c r="D78" s="40"/>
      <c r="E78" s="41" t="s">
        <v>20</v>
      </c>
      <c r="F78" s="69"/>
      <c r="G78" s="69"/>
    </row>
    <row r="79" spans="1:7" ht="11.25" hidden="1">
      <c r="A79" s="19"/>
      <c r="B79" s="100"/>
      <c r="C79" s="14"/>
      <c r="D79" s="18"/>
      <c r="E79" s="21"/>
      <c r="F79" s="66"/>
      <c r="G79" s="66"/>
    </row>
    <row r="80" spans="1:7" ht="101.25">
      <c r="A80" s="19" t="s">
        <v>144</v>
      </c>
      <c r="B80" s="90" t="s">
        <v>31</v>
      </c>
      <c r="C80" s="14" t="s">
        <v>479</v>
      </c>
      <c r="D80" s="18" t="s">
        <v>85</v>
      </c>
      <c r="E80" s="21">
        <v>165</v>
      </c>
      <c r="F80" s="228"/>
      <c r="G80" s="66">
        <f>E80*F80</f>
        <v>0</v>
      </c>
    </row>
    <row r="81" spans="1:7" ht="87.75" customHeight="1">
      <c r="A81" s="19" t="s">
        <v>100</v>
      </c>
      <c r="B81" s="90" t="s">
        <v>32</v>
      </c>
      <c r="C81" s="14" t="s">
        <v>458</v>
      </c>
      <c r="D81" s="18" t="s">
        <v>85</v>
      </c>
      <c r="E81" s="21">
        <v>25</v>
      </c>
      <c r="F81" s="228"/>
      <c r="G81" s="66">
        <f aca="true" t="shared" si="4" ref="G81:G89">E81*F81</f>
        <v>0</v>
      </c>
    </row>
    <row r="82" spans="1:7" ht="146.25" hidden="1">
      <c r="A82" s="19" t="s">
        <v>145</v>
      </c>
      <c r="B82" s="90" t="s">
        <v>56</v>
      </c>
      <c r="C82" s="14" t="s">
        <v>480</v>
      </c>
      <c r="D82" s="18" t="s">
        <v>65</v>
      </c>
      <c r="E82" s="21"/>
      <c r="F82" s="228"/>
      <c r="G82" s="66">
        <f t="shared" si="4"/>
        <v>0</v>
      </c>
    </row>
    <row r="83" spans="1:7" ht="112.5" hidden="1">
      <c r="A83" s="19" t="s">
        <v>146</v>
      </c>
      <c r="B83" s="101" t="s">
        <v>338</v>
      </c>
      <c r="C83" s="14" t="s">
        <v>400</v>
      </c>
      <c r="D83" s="18" t="s">
        <v>121</v>
      </c>
      <c r="E83" s="21"/>
      <c r="F83" s="228"/>
      <c r="G83" s="66">
        <f t="shared" si="4"/>
        <v>0</v>
      </c>
    </row>
    <row r="84" spans="1:7" ht="127.5" customHeight="1" hidden="1">
      <c r="A84" s="27" t="s">
        <v>279</v>
      </c>
      <c r="B84" s="102"/>
      <c r="C84" s="14" t="s">
        <v>304</v>
      </c>
      <c r="D84" s="15"/>
      <c r="E84" s="113"/>
      <c r="F84" s="64"/>
      <c r="G84" s="64">
        <f t="shared" si="4"/>
        <v>0</v>
      </c>
    </row>
    <row r="85" spans="1:7" ht="11.25" hidden="1">
      <c r="A85" s="22"/>
      <c r="B85" s="98"/>
      <c r="C85" s="29" t="s">
        <v>305</v>
      </c>
      <c r="D85" s="12" t="s">
        <v>65</v>
      </c>
      <c r="E85" s="13"/>
      <c r="F85" s="63"/>
      <c r="G85" s="63">
        <f t="shared" si="4"/>
        <v>0</v>
      </c>
    </row>
    <row r="86" spans="1:7" ht="11.25" hidden="1">
      <c r="A86" s="10"/>
      <c r="B86" s="103"/>
      <c r="C86" s="14" t="s">
        <v>306</v>
      </c>
      <c r="D86" s="18" t="s">
        <v>131</v>
      </c>
      <c r="E86" s="21"/>
      <c r="F86" s="66"/>
      <c r="G86" s="66">
        <f t="shared" si="4"/>
        <v>0</v>
      </c>
    </row>
    <row r="87" spans="1:7" ht="191.25">
      <c r="A87" s="19" t="s">
        <v>145</v>
      </c>
      <c r="B87" s="155" t="s">
        <v>307</v>
      </c>
      <c r="C87" s="36" t="s">
        <v>486</v>
      </c>
      <c r="D87" s="118" t="s">
        <v>85</v>
      </c>
      <c r="E87" s="200">
        <v>90</v>
      </c>
      <c r="F87" s="76"/>
      <c r="G87" s="66">
        <f t="shared" si="4"/>
        <v>0</v>
      </c>
    </row>
    <row r="88" spans="1:7" ht="101.25" hidden="1">
      <c r="A88" s="19" t="s">
        <v>279</v>
      </c>
      <c r="B88" s="101" t="s">
        <v>412</v>
      </c>
      <c r="C88" s="20" t="s">
        <v>427</v>
      </c>
      <c r="D88" s="18" t="s">
        <v>65</v>
      </c>
      <c r="E88" s="21"/>
      <c r="F88" s="66"/>
      <c r="G88" s="66">
        <f t="shared" si="4"/>
        <v>0</v>
      </c>
    </row>
    <row r="89" spans="1:7" ht="192" thickBot="1">
      <c r="A89" s="19" t="s">
        <v>146</v>
      </c>
      <c r="B89" s="155" t="s">
        <v>308</v>
      </c>
      <c r="C89" s="85" t="s">
        <v>456</v>
      </c>
      <c r="D89" s="118" t="s">
        <v>121</v>
      </c>
      <c r="E89" s="200">
        <v>175</v>
      </c>
      <c r="F89" s="76"/>
      <c r="G89" s="66">
        <f t="shared" si="4"/>
        <v>0</v>
      </c>
    </row>
    <row r="90" spans="1:7" ht="13.5" thickBot="1">
      <c r="A90" s="54"/>
      <c r="B90" s="96"/>
      <c r="C90" s="52" t="s">
        <v>309</v>
      </c>
      <c r="D90" s="52"/>
      <c r="E90" s="53" t="s">
        <v>20</v>
      </c>
      <c r="F90" s="68"/>
      <c r="G90" s="74">
        <f>SUM(G80:G89)</f>
        <v>0</v>
      </c>
    </row>
    <row r="91" spans="1:7" ht="13.5" hidden="1" thickBot="1">
      <c r="A91" s="38">
        <v>5</v>
      </c>
      <c r="B91" s="97"/>
      <c r="C91" s="39" t="s">
        <v>133</v>
      </c>
      <c r="D91" s="40"/>
      <c r="E91" s="41"/>
      <c r="F91" s="69"/>
      <c r="G91" s="75"/>
    </row>
    <row r="92" spans="1:7" ht="102" hidden="1" thickBot="1">
      <c r="A92" s="19" t="s">
        <v>116</v>
      </c>
      <c r="B92" s="101" t="s">
        <v>33</v>
      </c>
      <c r="C92" s="14" t="s">
        <v>359</v>
      </c>
      <c r="D92" s="18" t="s">
        <v>65</v>
      </c>
      <c r="E92" s="21"/>
      <c r="F92" s="228"/>
      <c r="G92" s="76">
        <f aca="true" t="shared" si="5" ref="G92:G103">E92*F92</f>
        <v>0</v>
      </c>
    </row>
    <row r="93" spans="1:7" ht="124.5" hidden="1" thickBot="1">
      <c r="A93" s="19" t="s">
        <v>72</v>
      </c>
      <c r="B93" s="101" t="s">
        <v>34</v>
      </c>
      <c r="C93" s="14" t="s">
        <v>363</v>
      </c>
      <c r="D93" s="18" t="s">
        <v>65</v>
      </c>
      <c r="E93" s="21"/>
      <c r="F93" s="228"/>
      <c r="G93" s="76">
        <f t="shared" si="5"/>
        <v>0</v>
      </c>
    </row>
    <row r="94" spans="1:7" ht="135.75" hidden="1" thickBot="1">
      <c r="A94" s="19" t="s">
        <v>147</v>
      </c>
      <c r="B94" s="101" t="s">
        <v>35</v>
      </c>
      <c r="C94" s="14" t="s">
        <v>362</v>
      </c>
      <c r="D94" s="18" t="s">
        <v>65</v>
      </c>
      <c r="E94" s="21"/>
      <c r="F94" s="228"/>
      <c r="G94" s="76">
        <f t="shared" si="5"/>
        <v>0</v>
      </c>
    </row>
    <row r="95" spans="1:7" ht="90.75" hidden="1" thickBot="1">
      <c r="A95" s="19" t="s">
        <v>148</v>
      </c>
      <c r="B95" s="101" t="s">
        <v>36</v>
      </c>
      <c r="C95" s="14" t="s">
        <v>360</v>
      </c>
      <c r="D95" s="18" t="s">
        <v>65</v>
      </c>
      <c r="E95" s="21"/>
      <c r="F95" s="228"/>
      <c r="G95" s="76">
        <f t="shared" si="5"/>
        <v>0</v>
      </c>
    </row>
    <row r="96" spans="1:7" ht="113.25" hidden="1" thickBot="1">
      <c r="A96" s="19" t="s">
        <v>245</v>
      </c>
      <c r="B96" s="101" t="s">
        <v>37</v>
      </c>
      <c r="C96" s="14" t="s">
        <v>361</v>
      </c>
      <c r="D96" s="18" t="s">
        <v>65</v>
      </c>
      <c r="E96" s="21"/>
      <c r="F96" s="228"/>
      <c r="G96" s="76">
        <f t="shared" si="5"/>
        <v>0</v>
      </c>
    </row>
    <row r="97" spans="1:7" ht="79.5" hidden="1" thickBot="1">
      <c r="A97" s="22" t="s">
        <v>310</v>
      </c>
      <c r="B97" s="98" t="s">
        <v>38</v>
      </c>
      <c r="C97" s="14" t="s">
        <v>364</v>
      </c>
      <c r="D97" s="15"/>
      <c r="E97" s="112"/>
      <c r="F97" s="249"/>
      <c r="G97" s="83"/>
    </row>
    <row r="98" spans="1:7" ht="12" hidden="1" thickBot="1">
      <c r="A98" s="22"/>
      <c r="B98" s="110"/>
      <c r="C98" s="29" t="s">
        <v>134</v>
      </c>
      <c r="D98" s="12" t="s">
        <v>131</v>
      </c>
      <c r="E98" s="13"/>
      <c r="F98" s="232"/>
      <c r="G98" s="70">
        <f t="shared" si="5"/>
        <v>0</v>
      </c>
    </row>
    <row r="99" spans="1:7" ht="15.75" customHeight="1" hidden="1">
      <c r="A99" s="10"/>
      <c r="B99" s="109"/>
      <c r="C99" s="29" t="s">
        <v>135</v>
      </c>
      <c r="D99" s="18" t="s">
        <v>131</v>
      </c>
      <c r="E99" s="21"/>
      <c r="F99" s="228"/>
      <c r="G99" s="76">
        <f t="shared" si="5"/>
        <v>0</v>
      </c>
    </row>
    <row r="100" spans="1:7" ht="113.25" hidden="1" thickBot="1">
      <c r="A100" s="19" t="s">
        <v>311</v>
      </c>
      <c r="B100" s="101" t="s">
        <v>39</v>
      </c>
      <c r="C100" s="14" t="s">
        <v>30</v>
      </c>
      <c r="D100" s="18" t="s">
        <v>64</v>
      </c>
      <c r="E100" s="30"/>
      <c r="F100" s="228"/>
      <c r="G100" s="76">
        <f t="shared" si="5"/>
        <v>0</v>
      </c>
    </row>
    <row r="101" spans="1:7" ht="124.5" hidden="1" thickBot="1">
      <c r="A101" s="19" t="s">
        <v>312</v>
      </c>
      <c r="B101" s="101" t="s">
        <v>340</v>
      </c>
      <c r="C101" s="14" t="s">
        <v>341</v>
      </c>
      <c r="D101" s="18" t="s">
        <v>121</v>
      </c>
      <c r="E101" s="21"/>
      <c r="F101" s="228"/>
      <c r="G101" s="76">
        <f t="shared" si="5"/>
        <v>0</v>
      </c>
    </row>
    <row r="102" spans="1:7" ht="225.75" hidden="1" thickBot="1">
      <c r="A102" s="19" t="s">
        <v>312</v>
      </c>
      <c r="B102" s="101" t="s">
        <v>342</v>
      </c>
      <c r="C102" s="14" t="s">
        <v>343</v>
      </c>
      <c r="D102" s="18" t="s">
        <v>85</v>
      </c>
      <c r="E102" s="21"/>
      <c r="F102" s="228"/>
      <c r="G102" s="76">
        <f t="shared" si="5"/>
        <v>0</v>
      </c>
    </row>
    <row r="103" spans="1:7" ht="68.25" hidden="1" thickBot="1">
      <c r="A103" s="19" t="s">
        <v>218</v>
      </c>
      <c r="B103" s="90" t="s">
        <v>261</v>
      </c>
      <c r="C103" s="14" t="s">
        <v>45</v>
      </c>
      <c r="D103" s="18" t="s">
        <v>65</v>
      </c>
      <c r="E103" s="21"/>
      <c r="F103" s="228"/>
      <c r="G103" s="76">
        <f t="shared" si="5"/>
        <v>0</v>
      </c>
    </row>
    <row r="104" spans="1:7" ht="79.5" hidden="1" thickBot="1">
      <c r="A104" s="19" t="s">
        <v>218</v>
      </c>
      <c r="B104" s="101" t="s">
        <v>212</v>
      </c>
      <c r="C104" s="14" t="s">
        <v>211</v>
      </c>
      <c r="D104" s="18" t="s">
        <v>121</v>
      </c>
      <c r="E104" s="21"/>
      <c r="F104" s="66"/>
      <c r="G104" s="76">
        <f>E104*F104</f>
        <v>0</v>
      </c>
    </row>
    <row r="105" spans="1:7" ht="13.5" hidden="1" thickBot="1">
      <c r="A105" s="54"/>
      <c r="B105" s="96"/>
      <c r="C105" s="52" t="s">
        <v>136</v>
      </c>
      <c r="D105" s="52"/>
      <c r="E105" s="53"/>
      <c r="F105" s="68"/>
      <c r="G105" s="74">
        <f>SUM(G92:G104)</f>
        <v>0</v>
      </c>
    </row>
    <row r="106" spans="1:7" ht="13.5" thickBot="1">
      <c r="A106" s="38">
        <v>5</v>
      </c>
      <c r="B106" s="97"/>
      <c r="C106" s="39" t="s">
        <v>241</v>
      </c>
      <c r="D106" s="40"/>
      <c r="E106" s="41" t="s">
        <v>20</v>
      </c>
      <c r="F106" s="69"/>
      <c r="G106" s="75"/>
    </row>
    <row r="107" spans="1:7" ht="67.5" hidden="1">
      <c r="A107" s="19" t="s">
        <v>126</v>
      </c>
      <c r="B107" s="101" t="s">
        <v>55</v>
      </c>
      <c r="C107" s="14" t="s">
        <v>47</v>
      </c>
      <c r="D107" s="18" t="s">
        <v>64</v>
      </c>
      <c r="E107" s="30"/>
      <c r="F107" s="228"/>
      <c r="G107" s="76">
        <f aca="true" t="shared" si="6" ref="G107:G115">E107*F107</f>
        <v>0</v>
      </c>
    </row>
    <row r="108" spans="1:7" ht="244.5" customHeight="1" hidden="1">
      <c r="A108" s="19" t="s">
        <v>72</v>
      </c>
      <c r="B108" s="101" t="s">
        <v>41</v>
      </c>
      <c r="C108" s="14" t="s">
        <v>266</v>
      </c>
      <c r="D108" s="18" t="s">
        <v>64</v>
      </c>
      <c r="E108" s="30"/>
      <c r="F108" s="228"/>
      <c r="G108" s="76">
        <f>E108*F108</f>
        <v>0</v>
      </c>
    </row>
    <row r="109" spans="1:7" ht="303.75" customHeight="1" hidden="1">
      <c r="A109" s="19"/>
      <c r="B109" s="101" t="s">
        <v>41</v>
      </c>
      <c r="C109" s="14" t="s">
        <v>401</v>
      </c>
      <c r="D109" s="18" t="s">
        <v>64</v>
      </c>
      <c r="E109" s="30"/>
      <c r="F109" s="66"/>
      <c r="G109" s="76">
        <f>E109*F109</f>
        <v>0</v>
      </c>
    </row>
    <row r="110" spans="1:7" ht="202.5" hidden="1">
      <c r="A110" s="19" t="s">
        <v>150</v>
      </c>
      <c r="B110" s="101" t="s">
        <v>41</v>
      </c>
      <c r="C110" s="14" t="s">
        <v>402</v>
      </c>
      <c r="D110" s="18" t="s">
        <v>64</v>
      </c>
      <c r="E110" s="30"/>
      <c r="F110" s="66"/>
      <c r="G110" s="76">
        <f>E110*F110</f>
        <v>0</v>
      </c>
    </row>
    <row r="111" spans="1:7" ht="157.5" hidden="1">
      <c r="A111" s="19" t="s">
        <v>149</v>
      </c>
      <c r="B111" s="101" t="s">
        <v>40</v>
      </c>
      <c r="C111" s="14" t="s">
        <v>403</v>
      </c>
      <c r="D111" s="18" t="s">
        <v>65</v>
      </c>
      <c r="E111" s="21"/>
      <c r="F111" s="228"/>
      <c r="G111" s="76">
        <f t="shared" si="6"/>
        <v>0</v>
      </c>
    </row>
    <row r="112" spans="1:7" s="7" customFormat="1" ht="135" hidden="1">
      <c r="A112" s="19" t="s">
        <v>151</v>
      </c>
      <c r="B112" s="101" t="s">
        <v>7</v>
      </c>
      <c r="C112" s="14" t="s">
        <v>384</v>
      </c>
      <c r="D112" s="18" t="s">
        <v>65</v>
      </c>
      <c r="E112" s="21"/>
      <c r="F112" s="228"/>
      <c r="G112" s="76">
        <f t="shared" si="6"/>
        <v>0</v>
      </c>
    </row>
    <row r="113" spans="1:7" s="7" customFormat="1" ht="123.75" hidden="1">
      <c r="A113" s="19" t="s">
        <v>152</v>
      </c>
      <c r="B113" s="101" t="s">
        <v>41</v>
      </c>
      <c r="C113" s="14" t="s">
        <v>404</v>
      </c>
      <c r="D113" s="18" t="s">
        <v>65</v>
      </c>
      <c r="E113" s="21"/>
      <c r="F113" s="228"/>
      <c r="G113" s="76">
        <f t="shared" si="6"/>
        <v>0</v>
      </c>
    </row>
    <row r="114" spans="1:7" ht="112.5" hidden="1">
      <c r="A114" s="19" t="s">
        <v>153</v>
      </c>
      <c r="B114" s="101" t="s">
        <v>41</v>
      </c>
      <c r="C114" s="14" t="s">
        <v>377</v>
      </c>
      <c r="D114" s="18" t="s">
        <v>121</v>
      </c>
      <c r="E114" s="21"/>
      <c r="F114" s="228"/>
      <c r="G114" s="76">
        <f t="shared" si="6"/>
        <v>0</v>
      </c>
    </row>
    <row r="115" spans="1:7" ht="101.25" hidden="1">
      <c r="A115" s="19" t="s">
        <v>128</v>
      </c>
      <c r="B115" s="101" t="s">
        <v>42</v>
      </c>
      <c r="C115" s="14" t="s">
        <v>29</v>
      </c>
      <c r="D115" s="18" t="s">
        <v>65</v>
      </c>
      <c r="E115" s="21"/>
      <c r="F115" s="228"/>
      <c r="G115" s="76">
        <f t="shared" si="6"/>
        <v>0</v>
      </c>
    </row>
    <row r="116" spans="1:7" s="8" customFormat="1" ht="202.5" hidden="1">
      <c r="A116" s="19" t="s">
        <v>127</v>
      </c>
      <c r="B116" s="120" t="s">
        <v>42</v>
      </c>
      <c r="C116" s="20" t="s">
        <v>378</v>
      </c>
      <c r="D116" s="18" t="s">
        <v>65</v>
      </c>
      <c r="E116" s="21"/>
      <c r="F116" s="228"/>
      <c r="G116" s="66">
        <f>E116*F116</f>
        <v>0</v>
      </c>
    </row>
    <row r="117" spans="1:7" ht="180">
      <c r="A117" s="19" t="s">
        <v>116</v>
      </c>
      <c r="B117" s="120" t="s">
        <v>5</v>
      </c>
      <c r="C117" s="121" t="s">
        <v>429</v>
      </c>
      <c r="D117" s="18" t="s">
        <v>65</v>
      </c>
      <c r="E117" s="21">
        <v>30</v>
      </c>
      <c r="F117" s="228"/>
      <c r="G117" s="66">
        <f>E117*F117</f>
        <v>0</v>
      </c>
    </row>
    <row r="118" spans="1:7" ht="56.25">
      <c r="A118" s="19" t="s">
        <v>72</v>
      </c>
      <c r="B118" s="101" t="s">
        <v>42</v>
      </c>
      <c r="C118" s="14" t="s">
        <v>48</v>
      </c>
      <c r="D118" s="18" t="s">
        <v>121</v>
      </c>
      <c r="E118" s="21">
        <v>40</v>
      </c>
      <c r="F118" s="228"/>
      <c r="G118" s="76">
        <f>E118*F118</f>
        <v>0</v>
      </c>
    </row>
    <row r="119" spans="1:7" ht="101.25" hidden="1">
      <c r="A119" s="19" t="s">
        <v>149</v>
      </c>
      <c r="B119" s="120" t="s">
        <v>43</v>
      </c>
      <c r="C119" s="122" t="s">
        <v>46</v>
      </c>
      <c r="D119" s="18" t="s">
        <v>65</v>
      </c>
      <c r="E119" s="21"/>
      <c r="F119" s="228"/>
      <c r="G119" s="66">
        <f>E119*F119</f>
        <v>0</v>
      </c>
    </row>
    <row r="120" spans="1:7" ht="101.25">
      <c r="A120" s="19" t="s">
        <v>147</v>
      </c>
      <c r="B120" s="120" t="s">
        <v>6</v>
      </c>
      <c r="C120" s="122" t="s">
        <v>428</v>
      </c>
      <c r="D120" s="18" t="s">
        <v>65</v>
      </c>
      <c r="E120" s="21">
        <v>13</v>
      </c>
      <c r="F120" s="228"/>
      <c r="G120" s="66">
        <f aca="true" t="shared" si="7" ref="G120:G127">E120*F120</f>
        <v>0</v>
      </c>
    </row>
    <row r="121" spans="1:7" ht="90" hidden="1">
      <c r="A121" s="19" t="s">
        <v>154</v>
      </c>
      <c r="B121" s="120" t="s">
        <v>19</v>
      </c>
      <c r="C121" s="122" t="s">
        <v>223</v>
      </c>
      <c r="D121" s="18" t="s">
        <v>65</v>
      </c>
      <c r="E121" s="21"/>
      <c r="F121" s="228"/>
      <c r="G121" s="66">
        <f t="shared" si="7"/>
        <v>0</v>
      </c>
    </row>
    <row r="122" spans="1:7" ht="101.25">
      <c r="A122" s="19" t="s">
        <v>148</v>
      </c>
      <c r="B122" s="116" t="s">
        <v>18</v>
      </c>
      <c r="C122" s="122" t="s">
        <v>379</v>
      </c>
      <c r="D122" s="18" t="s">
        <v>65</v>
      </c>
      <c r="E122" s="21">
        <v>0.5</v>
      </c>
      <c r="F122" s="228"/>
      <c r="G122" s="66">
        <f t="shared" si="7"/>
        <v>0</v>
      </c>
    </row>
    <row r="123" spans="1:7" ht="67.5" hidden="1">
      <c r="A123" s="27" t="s">
        <v>385</v>
      </c>
      <c r="B123" s="246" t="s">
        <v>18</v>
      </c>
      <c r="C123" s="122" t="s">
        <v>226</v>
      </c>
      <c r="D123" s="18"/>
      <c r="E123" s="21"/>
      <c r="F123" s="228"/>
      <c r="G123" s="66"/>
    </row>
    <row r="124" spans="1:7" ht="11.25" hidden="1">
      <c r="A124" s="22"/>
      <c r="B124" s="131"/>
      <c r="C124" s="122" t="s">
        <v>365</v>
      </c>
      <c r="D124" s="18" t="s">
        <v>65</v>
      </c>
      <c r="E124" s="21"/>
      <c r="F124" s="228"/>
      <c r="G124" s="66">
        <f t="shared" si="7"/>
        <v>0</v>
      </c>
    </row>
    <row r="125" spans="1:7" ht="11.25" hidden="1">
      <c r="A125" s="22"/>
      <c r="B125" s="131"/>
      <c r="C125" s="122" t="s">
        <v>366</v>
      </c>
      <c r="D125" s="18" t="s">
        <v>65</v>
      </c>
      <c r="E125" s="21"/>
      <c r="F125" s="228"/>
      <c r="G125" s="66">
        <f t="shared" si="7"/>
        <v>0</v>
      </c>
    </row>
    <row r="126" spans="1:7" ht="11.25" hidden="1">
      <c r="A126" s="22"/>
      <c r="B126" s="131"/>
      <c r="C126" s="122" t="s">
        <v>367</v>
      </c>
      <c r="D126" s="18" t="s">
        <v>65</v>
      </c>
      <c r="E126" s="21"/>
      <c r="F126" s="228"/>
      <c r="G126" s="66">
        <f t="shared" si="7"/>
        <v>0</v>
      </c>
    </row>
    <row r="127" spans="1:7" ht="11.25" hidden="1">
      <c r="A127" s="10"/>
      <c r="B127" s="247"/>
      <c r="C127" s="122" t="s">
        <v>368</v>
      </c>
      <c r="D127" s="18" t="s">
        <v>65</v>
      </c>
      <c r="E127" s="21"/>
      <c r="F127" s="228"/>
      <c r="G127" s="66">
        <f t="shared" si="7"/>
        <v>0</v>
      </c>
    </row>
    <row r="128" spans="1:7" ht="157.5" hidden="1">
      <c r="A128" s="19" t="s">
        <v>152</v>
      </c>
      <c r="B128" s="120" t="s">
        <v>7</v>
      </c>
      <c r="C128" s="122" t="s">
        <v>380</v>
      </c>
      <c r="D128" s="18" t="s">
        <v>64</v>
      </c>
      <c r="E128" s="30"/>
      <c r="F128" s="228"/>
      <c r="G128" s="66">
        <f>E128*F128</f>
        <v>0</v>
      </c>
    </row>
    <row r="129" spans="1:7" ht="146.25">
      <c r="A129" s="27" t="s">
        <v>245</v>
      </c>
      <c r="B129" s="123" t="s">
        <v>44</v>
      </c>
      <c r="C129" s="121" t="s">
        <v>487</v>
      </c>
      <c r="D129" s="15"/>
      <c r="E129" s="124" t="s">
        <v>301</v>
      </c>
      <c r="F129" s="249"/>
      <c r="G129" s="64"/>
    </row>
    <row r="130" spans="1:7" ht="11.25" hidden="1">
      <c r="A130" s="22"/>
      <c r="B130" s="128"/>
      <c r="C130" s="126" t="s">
        <v>8</v>
      </c>
      <c r="D130" s="12" t="s">
        <v>64</v>
      </c>
      <c r="E130" s="127"/>
      <c r="F130" s="63"/>
      <c r="G130" s="63">
        <f>E130*F130</f>
        <v>0</v>
      </c>
    </row>
    <row r="131" spans="1:7" ht="11.25">
      <c r="A131" s="22"/>
      <c r="B131" s="128"/>
      <c r="C131" s="126" t="s">
        <v>415</v>
      </c>
      <c r="D131" s="12" t="s">
        <v>64</v>
      </c>
      <c r="E131" s="127">
        <v>2</v>
      </c>
      <c r="F131" s="63"/>
      <c r="G131" s="63">
        <f>E131*F131</f>
        <v>0</v>
      </c>
    </row>
    <row r="132" spans="1:7" ht="78.75">
      <c r="A132" s="27" t="s">
        <v>310</v>
      </c>
      <c r="B132" s="123" t="s">
        <v>9</v>
      </c>
      <c r="C132" s="121" t="s">
        <v>10</v>
      </c>
      <c r="D132" s="15"/>
      <c r="E132" s="113" t="s">
        <v>301</v>
      </c>
      <c r="F132" s="249"/>
      <c r="G132" s="64"/>
    </row>
    <row r="133" spans="1:8" ht="11.25">
      <c r="A133" s="22"/>
      <c r="B133" s="128"/>
      <c r="C133" s="129" t="s">
        <v>11</v>
      </c>
      <c r="D133" s="12" t="s">
        <v>85</v>
      </c>
      <c r="E133" s="13">
        <v>5</v>
      </c>
      <c r="F133" s="232"/>
      <c r="G133" s="63">
        <f aca="true" t="shared" si="8" ref="G133:G144">E133*F133</f>
        <v>0</v>
      </c>
      <c r="H133" s="9"/>
    </row>
    <row r="134" spans="1:7" ht="11.25" hidden="1">
      <c r="A134" s="22"/>
      <c r="B134" s="128"/>
      <c r="C134" s="129" t="s">
        <v>12</v>
      </c>
      <c r="D134" s="18" t="s">
        <v>85</v>
      </c>
      <c r="E134" s="21"/>
      <c r="F134" s="228"/>
      <c r="G134" s="66">
        <f t="shared" si="8"/>
        <v>0</v>
      </c>
    </row>
    <row r="135" spans="1:7" ht="11.25">
      <c r="A135" s="10"/>
      <c r="B135" s="125"/>
      <c r="C135" s="126" t="s">
        <v>481</v>
      </c>
      <c r="D135" s="18" t="s">
        <v>85</v>
      </c>
      <c r="E135" s="21">
        <v>60</v>
      </c>
      <c r="F135" s="228"/>
      <c r="G135" s="66">
        <f t="shared" si="8"/>
        <v>0</v>
      </c>
    </row>
    <row r="136" spans="1:7" ht="90" hidden="1">
      <c r="A136" s="19" t="s">
        <v>13</v>
      </c>
      <c r="B136" s="120" t="s">
        <v>44</v>
      </c>
      <c r="C136" s="126" t="s">
        <v>160</v>
      </c>
      <c r="D136" s="18" t="s">
        <v>85</v>
      </c>
      <c r="E136" s="21"/>
      <c r="F136" s="228"/>
      <c r="G136" s="66">
        <f t="shared" si="8"/>
        <v>0</v>
      </c>
    </row>
    <row r="137" spans="1:7" ht="78.75" hidden="1">
      <c r="A137" s="19" t="s">
        <v>386</v>
      </c>
      <c r="B137" s="120" t="s">
        <v>34</v>
      </c>
      <c r="C137" s="20" t="s">
        <v>224</v>
      </c>
      <c r="D137" s="18" t="s">
        <v>65</v>
      </c>
      <c r="E137" s="21"/>
      <c r="F137" s="228"/>
      <c r="G137" s="66">
        <f t="shared" si="8"/>
        <v>0</v>
      </c>
    </row>
    <row r="138" spans="1:7" ht="90" hidden="1">
      <c r="A138" s="19" t="s">
        <v>152</v>
      </c>
      <c r="B138" s="130" t="s">
        <v>14</v>
      </c>
      <c r="C138" s="20" t="s">
        <v>230</v>
      </c>
      <c r="D138" s="18" t="s">
        <v>64</v>
      </c>
      <c r="E138" s="30"/>
      <c r="F138" s="228"/>
      <c r="G138" s="66">
        <f t="shared" si="8"/>
        <v>0</v>
      </c>
    </row>
    <row r="139" spans="1:7" ht="90" hidden="1">
      <c r="A139" s="19" t="s">
        <v>153</v>
      </c>
      <c r="B139" s="130" t="s">
        <v>14</v>
      </c>
      <c r="C139" s="20" t="s">
        <v>231</v>
      </c>
      <c r="D139" s="18" t="s">
        <v>64</v>
      </c>
      <c r="E139" s="30"/>
      <c r="F139" s="228"/>
      <c r="G139" s="66">
        <f t="shared" si="8"/>
        <v>0</v>
      </c>
    </row>
    <row r="140" spans="1:7" ht="67.5">
      <c r="A140" s="19" t="s">
        <v>311</v>
      </c>
      <c r="B140" s="130" t="s">
        <v>15</v>
      </c>
      <c r="C140" s="20" t="s">
        <v>482</v>
      </c>
      <c r="D140" s="18" t="s">
        <v>65</v>
      </c>
      <c r="E140" s="21">
        <v>13</v>
      </c>
      <c r="F140" s="228"/>
      <c r="G140" s="66">
        <f t="shared" si="8"/>
        <v>0</v>
      </c>
    </row>
    <row r="141" spans="1:7" ht="67.5" hidden="1">
      <c r="A141" s="19" t="s">
        <v>387</v>
      </c>
      <c r="B141" s="130" t="s">
        <v>113</v>
      </c>
      <c r="C141" s="20" t="s">
        <v>369</v>
      </c>
      <c r="D141" s="18" t="s">
        <v>85</v>
      </c>
      <c r="E141" s="21"/>
      <c r="F141" s="228"/>
      <c r="G141" s="66">
        <f t="shared" si="8"/>
        <v>0</v>
      </c>
    </row>
    <row r="142" spans="1:7" ht="78.75" hidden="1">
      <c r="A142" s="19">
        <v>5.8</v>
      </c>
      <c r="B142" s="130" t="s">
        <v>113</v>
      </c>
      <c r="C142" s="20" t="s">
        <v>16</v>
      </c>
      <c r="D142" s="18" t="s">
        <v>64</v>
      </c>
      <c r="E142" s="30"/>
      <c r="F142" s="228"/>
      <c r="G142" s="66">
        <f t="shared" si="8"/>
        <v>0</v>
      </c>
    </row>
    <row r="143" spans="1:7" ht="90.75" thickBot="1">
      <c r="A143" s="19" t="s">
        <v>312</v>
      </c>
      <c r="B143" s="130" t="s">
        <v>113</v>
      </c>
      <c r="C143" s="20" t="s">
        <v>17</v>
      </c>
      <c r="D143" s="18" t="s">
        <v>64</v>
      </c>
      <c r="E143" s="30">
        <v>1</v>
      </c>
      <c r="F143" s="228"/>
      <c r="G143" s="66">
        <f t="shared" si="8"/>
        <v>0</v>
      </c>
    </row>
    <row r="144" spans="1:7" ht="79.5" hidden="1" thickBot="1">
      <c r="A144" s="19" t="s">
        <v>388</v>
      </c>
      <c r="B144" s="130" t="s">
        <v>265</v>
      </c>
      <c r="C144" s="20" t="s">
        <v>370</v>
      </c>
      <c r="D144" s="18" t="s">
        <v>64</v>
      </c>
      <c r="E144" s="30"/>
      <c r="F144" s="228"/>
      <c r="G144" s="66">
        <f t="shared" si="8"/>
        <v>0</v>
      </c>
    </row>
    <row r="145" spans="1:7" ht="147" hidden="1" thickBot="1">
      <c r="A145" s="19" t="s">
        <v>154</v>
      </c>
      <c r="B145" s="130" t="s">
        <v>113</v>
      </c>
      <c r="C145" s="20" t="s">
        <v>445</v>
      </c>
      <c r="D145" s="18" t="s">
        <v>85</v>
      </c>
      <c r="E145" s="30"/>
      <c r="F145" s="228"/>
      <c r="G145" s="66">
        <f>E145*F145</f>
        <v>0</v>
      </c>
    </row>
    <row r="146" spans="1:7" ht="147" hidden="1" thickBot="1">
      <c r="A146" s="19" t="s">
        <v>245</v>
      </c>
      <c r="B146" s="130" t="s">
        <v>247</v>
      </c>
      <c r="C146" s="20" t="s">
        <v>246</v>
      </c>
      <c r="D146" s="18" t="s">
        <v>65</v>
      </c>
      <c r="E146" s="30"/>
      <c r="F146" s="66"/>
      <c r="G146" s="66">
        <f>E146*F146</f>
        <v>0</v>
      </c>
    </row>
    <row r="147" spans="1:7" ht="13.5" thickBot="1">
      <c r="A147" s="54"/>
      <c r="B147" s="96"/>
      <c r="C147" s="52" t="s">
        <v>242</v>
      </c>
      <c r="D147" s="52"/>
      <c r="E147" s="53" t="s">
        <v>20</v>
      </c>
      <c r="F147" s="68"/>
      <c r="G147" s="74">
        <f>SUM(G107:G146)</f>
        <v>0</v>
      </c>
    </row>
    <row r="148" spans="1:7" ht="13.5" thickBot="1">
      <c r="A148" s="43">
        <v>6</v>
      </c>
      <c r="B148" s="97"/>
      <c r="C148" s="39" t="s">
        <v>84</v>
      </c>
      <c r="D148" s="40"/>
      <c r="E148" s="41" t="s">
        <v>20</v>
      </c>
      <c r="F148" s="69"/>
      <c r="G148" s="75"/>
    </row>
    <row r="149" spans="1:7" ht="101.25" hidden="1">
      <c r="A149" s="19" t="s">
        <v>156</v>
      </c>
      <c r="B149" s="101" t="s">
        <v>409</v>
      </c>
      <c r="C149" s="20" t="s">
        <v>414</v>
      </c>
      <c r="D149" s="18" t="s">
        <v>85</v>
      </c>
      <c r="E149" s="21"/>
      <c r="F149" s="66"/>
      <c r="G149" s="76">
        <f>E149*F149</f>
        <v>0</v>
      </c>
    </row>
    <row r="150" spans="1:7" ht="101.25" hidden="1">
      <c r="A150" s="19" t="s">
        <v>155</v>
      </c>
      <c r="B150" s="101" t="s">
        <v>412</v>
      </c>
      <c r="C150" s="20" t="s">
        <v>413</v>
      </c>
      <c r="D150" s="18" t="s">
        <v>65</v>
      </c>
      <c r="E150" s="21"/>
      <c r="F150" s="66"/>
      <c r="G150" s="76">
        <f>E150*F150</f>
        <v>0</v>
      </c>
    </row>
    <row r="151" spans="1:7" ht="123.75" hidden="1">
      <c r="A151" s="19" t="s">
        <v>156</v>
      </c>
      <c r="B151" s="101" t="s">
        <v>409</v>
      </c>
      <c r="C151" s="20" t="s">
        <v>410</v>
      </c>
      <c r="D151" s="18" t="s">
        <v>411</v>
      </c>
      <c r="E151" s="21"/>
      <c r="F151" s="66"/>
      <c r="G151" s="76">
        <f>E151*F151</f>
        <v>0</v>
      </c>
    </row>
    <row r="152" spans="1:7" ht="112.5" hidden="1">
      <c r="A152" s="19" t="s">
        <v>155</v>
      </c>
      <c r="B152" s="101" t="s">
        <v>57</v>
      </c>
      <c r="C152" s="20" t="s">
        <v>408</v>
      </c>
      <c r="D152" s="18" t="s">
        <v>85</v>
      </c>
      <c r="E152" s="21"/>
      <c r="F152" s="228"/>
      <c r="G152" s="76">
        <f aca="true" t="shared" si="9" ref="G152:G158">E152*F152</f>
        <v>0</v>
      </c>
    </row>
    <row r="153" spans="1:7" ht="90" hidden="1">
      <c r="A153" s="19" t="s">
        <v>126</v>
      </c>
      <c r="B153" s="101" t="s">
        <v>130</v>
      </c>
      <c r="C153" s="20" t="s">
        <v>227</v>
      </c>
      <c r="D153" s="18" t="s">
        <v>85</v>
      </c>
      <c r="E153" s="21"/>
      <c r="F153" s="228"/>
      <c r="G153" s="76">
        <f t="shared" si="9"/>
        <v>0</v>
      </c>
    </row>
    <row r="154" spans="1:7" ht="101.25" hidden="1">
      <c r="A154" s="19" t="s">
        <v>157</v>
      </c>
      <c r="B154" s="90" t="s">
        <v>31</v>
      </c>
      <c r="C154" s="14" t="s">
        <v>232</v>
      </c>
      <c r="D154" s="18" t="s">
        <v>85</v>
      </c>
      <c r="E154" s="21"/>
      <c r="F154" s="228"/>
      <c r="G154" s="76">
        <f t="shared" si="9"/>
        <v>0</v>
      </c>
    </row>
    <row r="155" spans="1:7" ht="90" hidden="1">
      <c r="A155" s="19" t="s">
        <v>147</v>
      </c>
      <c r="B155" s="90" t="s">
        <v>32</v>
      </c>
      <c r="C155" s="14" t="s">
        <v>229</v>
      </c>
      <c r="D155" s="18" t="s">
        <v>85</v>
      </c>
      <c r="E155" s="21"/>
      <c r="F155" s="228"/>
      <c r="G155" s="76">
        <f t="shared" si="9"/>
        <v>0</v>
      </c>
    </row>
    <row r="156" spans="1:7" ht="135">
      <c r="A156" s="27" t="s">
        <v>126</v>
      </c>
      <c r="B156" s="102" t="s">
        <v>213</v>
      </c>
      <c r="C156" s="20" t="s">
        <v>430</v>
      </c>
      <c r="D156" s="18" t="s">
        <v>64</v>
      </c>
      <c r="E156" s="30">
        <v>4</v>
      </c>
      <c r="F156" s="228"/>
      <c r="G156" s="76">
        <f t="shared" si="9"/>
        <v>0</v>
      </c>
    </row>
    <row r="157" spans="1:7" ht="123.75" hidden="1">
      <c r="A157" s="27" t="s">
        <v>150</v>
      </c>
      <c r="B157" s="102" t="s">
        <v>113</v>
      </c>
      <c r="C157" s="29" t="s">
        <v>407</v>
      </c>
      <c r="D157" s="12" t="s">
        <v>121</v>
      </c>
      <c r="E157" s="127"/>
      <c r="F157" s="232"/>
      <c r="G157" s="70">
        <f t="shared" si="9"/>
        <v>0</v>
      </c>
    </row>
    <row r="158" spans="1:7" ht="191.25">
      <c r="A158" s="27" t="s">
        <v>149</v>
      </c>
      <c r="B158" s="155" t="s">
        <v>308</v>
      </c>
      <c r="C158" s="85" t="s">
        <v>457</v>
      </c>
      <c r="D158" s="118" t="s">
        <v>121</v>
      </c>
      <c r="E158" s="200">
        <v>330</v>
      </c>
      <c r="F158" s="76"/>
      <c r="G158" s="70">
        <f t="shared" si="9"/>
        <v>0</v>
      </c>
    </row>
    <row r="159" spans="1:7" ht="157.5">
      <c r="A159" s="27" t="s">
        <v>150</v>
      </c>
      <c r="B159" s="102" t="s">
        <v>41</v>
      </c>
      <c r="C159" s="14" t="s">
        <v>488</v>
      </c>
      <c r="D159" s="15"/>
      <c r="E159" s="112" t="s">
        <v>301</v>
      </c>
      <c r="F159" s="64"/>
      <c r="G159" s="83"/>
    </row>
    <row r="160" spans="1:7" ht="11.25">
      <c r="A160" s="22"/>
      <c r="B160" s="98"/>
      <c r="C160" s="84" t="s">
        <v>228</v>
      </c>
      <c r="D160" s="12" t="s">
        <v>65</v>
      </c>
      <c r="E160" s="13">
        <v>11.5</v>
      </c>
      <c r="F160" s="63"/>
      <c r="G160" s="70">
        <f>E160*F160</f>
        <v>0</v>
      </c>
    </row>
    <row r="161" spans="1:7" ht="11.25">
      <c r="A161" s="22"/>
      <c r="B161" s="98"/>
      <c r="C161" s="84" t="s">
        <v>491</v>
      </c>
      <c r="D161" s="12" t="s">
        <v>131</v>
      </c>
      <c r="E161" s="13">
        <v>200</v>
      </c>
      <c r="F161" s="63"/>
      <c r="G161" s="70">
        <f>E161*F161</f>
        <v>0</v>
      </c>
    </row>
    <row r="162" spans="1:7" ht="11.25">
      <c r="A162" s="22"/>
      <c r="B162" s="98"/>
      <c r="C162" s="84" t="s">
        <v>492</v>
      </c>
      <c r="D162" s="12" t="s">
        <v>131</v>
      </c>
      <c r="E162" s="13">
        <v>710</v>
      </c>
      <c r="F162" s="63"/>
      <c r="G162" s="70">
        <f>E162*F162</f>
        <v>0</v>
      </c>
    </row>
    <row r="163" spans="1:7" ht="135.75" customHeight="1">
      <c r="A163" s="27" t="s">
        <v>151</v>
      </c>
      <c r="B163" s="102" t="s">
        <v>58</v>
      </c>
      <c r="C163" s="14" t="s">
        <v>489</v>
      </c>
      <c r="D163" s="15"/>
      <c r="E163" s="112" t="s">
        <v>301</v>
      </c>
      <c r="F163" s="249"/>
      <c r="G163" s="83"/>
    </row>
    <row r="164" spans="1:7" ht="11.25">
      <c r="A164" s="22"/>
      <c r="B164" s="98"/>
      <c r="C164" s="86" t="s">
        <v>228</v>
      </c>
      <c r="D164" s="12" t="s">
        <v>65</v>
      </c>
      <c r="E164" s="13">
        <v>1.5</v>
      </c>
      <c r="F164" s="232"/>
      <c r="G164" s="70">
        <f>E164*F164</f>
        <v>0</v>
      </c>
    </row>
    <row r="165" spans="1:7" ht="11.25">
      <c r="A165" s="22"/>
      <c r="B165" s="98"/>
      <c r="C165" s="84" t="s">
        <v>493</v>
      </c>
      <c r="D165" s="12" t="s">
        <v>131</v>
      </c>
      <c r="E165" s="13">
        <v>250</v>
      </c>
      <c r="F165" s="232"/>
      <c r="G165" s="70">
        <f>E165*F165</f>
        <v>0</v>
      </c>
    </row>
    <row r="166" spans="1:7" ht="135" hidden="1">
      <c r="A166" s="27" t="s">
        <v>313</v>
      </c>
      <c r="B166" s="102" t="s">
        <v>58</v>
      </c>
      <c r="C166" s="14" t="s">
        <v>431</v>
      </c>
      <c r="D166" s="15"/>
      <c r="E166" s="112"/>
      <c r="F166" s="64"/>
      <c r="G166" s="83"/>
    </row>
    <row r="167" spans="1:7" ht="11.25" hidden="1">
      <c r="A167" s="22"/>
      <c r="B167" s="98"/>
      <c r="C167" s="86" t="s">
        <v>228</v>
      </c>
      <c r="D167" s="12" t="s">
        <v>65</v>
      </c>
      <c r="E167" s="13"/>
      <c r="F167" s="63"/>
      <c r="G167" s="70">
        <f>E167*F167</f>
        <v>0</v>
      </c>
    </row>
    <row r="168" spans="1:7" ht="11.25" hidden="1">
      <c r="A168" s="22"/>
      <c r="B168" s="98"/>
      <c r="C168" s="84" t="s">
        <v>432</v>
      </c>
      <c r="D168" s="12" t="s">
        <v>131</v>
      </c>
      <c r="E168" s="13"/>
      <c r="F168" s="63"/>
      <c r="G168" s="70">
        <f>E168*F168</f>
        <v>0</v>
      </c>
    </row>
    <row r="169" spans="1:7" ht="138.75" customHeight="1" hidden="1">
      <c r="A169" s="27" t="s">
        <v>313</v>
      </c>
      <c r="B169" s="102" t="s">
        <v>344</v>
      </c>
      <c r="C169" s="14" t="s">
        <v>329</v>
      </c>
      <c r="D169" s="18" t="s">
        <v>64</v>
      </c>
      <c r="E169" s="30"/>
      <c r="F169" s="228"/>
      <c r="G169" s="70">
        <f>E169*F169</f>
        <v>0</v>
      </c>
    </row>
    <row r="170" spans="1:7" ht="101.25" hidden="1">
      <c r="A170" s="19" t="s">
        <v>152</v>
      </c>
      <c r="B170" s="101" t="s">
        <v>113</v>
      </c>
      <c r="C170" s="20" t="s">
        <v>209</v>
      </c>
      <c r="D170" s="18" t="s">
        <v>65</v>
      </c>
      <c r="E170" s="21"/>
      <c r="F170" s="66"/>
      <c r="G170" s="76">
        <f>E170*F170</f>
        <v>0</v>
      </c>
    </row>
    <row r="171" spans="1:7" ht="118.5" customHeight="1">
      <c r="A171" s="19" t="s">
        <v>152</v>
      </c>
      <c r="B171" s="101" t="s">
        <v>113</v>
      </c>
      <c r="C171" s="20" t="s">
        <v>496</v>
      </c>
      <c r="D171" s="18" t="s">
        <v>494</v>
      </c>
      <c r="E171" s="21">
        <v>10</v>
      </c>
      <c r="F171" s="66"/>
      <c r="G171" s="76">
        <f aca="true" t="shared" si="10" ref="G171:G178">E171*F171</f>
        <v>0</v>
      </c>
    </row>
    <row r="172" spans="1:7" ht="157.5">
      <c r="A172" s="19" t="s">
        <v>153</v>
      </c>
      <c r="B172" s="101" t="s">
        <v>113</v>
      </c>
      <c r="C172" s="20" t="s">
        <v>495</v>
      </c>
      <c r="D172" s="18" t="s">
        <v>121</v>
      </c>
      <c r="E172" s="21">
        <v>20</v>
      </c>
      <c r="F172" s="66"/>
      <c r="G172" s="76">
        <f t="shared" si="10"/>
        <v>0</v>
      </c>
    </row>
    <row r="173" spans="1:7" ht="123.75">
      <c r="A173" s="19" t="s">
        <v>127</v>
      </c>
      <c r="B173" s="101" t="s">
        <v>113</v>
      </c>
      <c r="C173" s="20" t="s">
        <v>500</v>
      </c>
      <c r="D173" s="18" t="s">
        <v>121</v>
      </c>
      <c r="E173" s="21">
        <v>205</v>
      </c>
      <c r="F173" s="66"/>
      <c r="G173" s="76">
        <f t="shared" si="10"/>
        <v>0</v>
      </c>
    </row>
    <row r="174" spans="1:7" ht="86.25" customHeight="1">
      <c r="A174" s="19" t="s">
        <v>497</v>
      </c>
      <c r="B174" s="101" t="s">
        <v>113</v>
      </c>
      <c r="C174" s="20" t="s">
        <v>501</v>
      </c>
      <c r="D174" s="18" t="s">
        <v>121</v>
      </c>
      <c r="E174" s="21">
        <v>205</v>
      </c>
      <c r="F174" s="66"/>
      <c r="G174" s="76">
        <f t="shared" si="10"/>
        <v>0</v>
      </c>
    </row>
    <row r="175" spans="1:7" ht="123.75">
      <c r="A175" s="19" t="s">
        <v>498</v>
      </c>
      <c r="B175" s="101" t="s">
        <v>113</v>
      </c>
      <c r="C175" s="20" t="s">
        <v>503</v>
      </c>
      <c r="D175" s="18" t="s">
        <v>504</v>
      </c>
      <c r="E175" s="21">
        <v>1</v>
      </c>
      <c r="F175" s="66"/>
      <c r="G175" s="76">
        <f>E175*F175</f>
        <v>0</v>
      </c>
    </row>
    <row r="176" spans="1:11" ht="135.75" thickBot="1">
      <c r="A176" s="22" t="s">
        <v>154</v>
      </c>
      <c r="B176" s="101" t="s">
        <v>113</v>
      </c>
      <c r="C176" s="20" t="s">
        <v>506</v>
      </c>
      <c r="D176" s="18" t="s">
        <v>64</v>
      </c>
      <c r="E176" s="21">
        <v>1</v>
      </c>
      <c r="F176" s="66"/>
      <c r="G176" s="76">
        <f>E176*F176</f>
        <v>0</v>
      </c>
      <c r="K176" s="275"/>
    </row>
    <row r="177" spans="1:7" ht="13.5" thickBot="1">
      <c r="A177" s="43"/>
      <c r="B177" s="97"/>
      <c r="C177" s="39" t="s">
        <v>502</v>
      </c>
      <c r="D177" s="40"/>
      <c r="E177" s="41"/>
      <c r="F177" s="69"/>
      <c r="G177" s="75">
        <f t="shared" si="10"/>
        <v>0</v>
      </c>
    </row>
    <row r="178" spans="1:7" ht="158.25" thickBot="1">
      <c r="A178" s="27" t="s">
        <v>499</v>
      </c>
      <c r="B178" s="272" t="s">
        <v>113</v>
      </c>
      <c r="C178" s="274" t="s">
        <v>505</v>
      </c>
      <c r="D178" s="32" t="s">
        <v>494</v>
      </c>
      <c r="E178" s="33">
        <v>75</v>
      </c>
      <c r="F178" s="71"/>
      <c r="G178" s="273">
        <f t="shared" si="10"/>
        <v>0</v>
      </c>
    </row>
    <row r="179" spans="1:7" ht="13.5" thickBot="1">
      <c r="A179" s="54"/>
      <c r="B179" s="96"/>
      <c r="C179" s="52" t="s">
        <v>77</v>
      </c>
      <c r="D179" s="52"/>
      <c r="E179" s="53" t="s">
        <v>20</v>
      </c>
      <c r="F179" s="68"/>
      <c r="G179" s="74">
        <f>SUM(G150:G178)</f>
        <v>0</v>
      </c>
    </row>
    <row r="180" spans="1:7" ht="13.5" thickBot="1">
      <c r="A180" s="38">
        <v>7</v>
      </c>
      <c r="B180" s="97"/>
      <c r="C180" s="39" t="s">
        <v>80</v>
      </c>
      <c r="D180" s="40"/>
      <c r="E180" s="41" t="s">
        <v>20</v>
      </c>
      <c r="F180" s="69"/>
      <c r="G180" s="75"/>
    </row>
    <row r="181" spans="1:7" ht="12" thickBot="1">
      <c r="A181" s="44" t="s">
        <v>155</v>
      </c>
      <c r="B181" s="104"/>
      <c r="C181" s="45" t="s">
        <v>105</v>
      </c>
      <c r="D181" s="46"/>
      <c r="E181" s="47" t="s">
        <v>20</v>
      </c>
      <c r="F181" s="72"/>
      <c r="G181" s="77"/>
    </row>
    <row r="182" spans="1:7" ht="139.5" customHeight="1">
      <c r="A182" s="17"/>
      <c r="B182" s="99"/>
      <c r="C182" s="11" t="s">
        <v>233</v>
      </c>
      <c r="D182" s="12"/>
      <c r="E182" s="13" t="s">
        <v>301</v>
      </c>
      <c r="F182" s="63"/>
      <c r="G182" s="63"/>
    </row>
    <row r="183" spans="1:7" ht="90">
      <c r="A183" s="154" t="s">
        <v>466</v>
      </c>
      <c r="B183" s="155" t="s">
        <v>262</v>
      </c>
      <c r="C183" s="36" t="s">
        <v>63</v>
      </c>
      <c r="D183" s="18" t="s">
        <v>64</v>
      </c>
      <c r="E183" s="30">
        <v>2</v>
      </c>
      <c r="F183" s="228"/>
      <c r="G183" s="66">
        <f>E183*F183</f>
        <v>0</v>
      </c>
    </row>
    <row r="184" spans="1:7" ht="67.5" hidden="1">
      <c r="A184" s="111" t="s">
        <v>314</v>
      </c>
      <c r="B184" s="132" t="s">
        <v>170</v>
      </c>
      <c r="C184" s="29" t="s">
        <v>405</v>
      </c>
      <c r="D184" s="16"/>
      <c r="E184" s="28"/>
      <c r="F184" s="65"/>
      <c r="G184" s="65"/>
    </row>
    <row r="185" spans="1:7" ht="11.25" hidden="1">
      <c r="A185" s="111"/>
      <c r="B185" s="132"/>
      <c r="C185" s="29" t="s">
        <v>371</v>
      </c>
      <c r="D185" s="133" t="s">
        <v>64</v>
      </c>
      <c r="E185" s="134"/>
      <c r="F185" s="234"/>
      <c r="G185" s="135">
        <f aca="true" t="shared" si="11" ref="G185:G196">E185*F185</f>
        <v>0</v>
      </c>
    </row>
    <row r="186" spans="1:7" ht="11.25" hidden="1">
      <c r="A186" s="22"/>
      <c r="B186" s="132"/>
      <c r="C186" s="29" t="s">
        <v>372</v>
      </c>
      <c r="D186" s="133" t="s">
        <v>64</v>
      </c>
      <c r="E186" s="134"/>
      <c r="F186" s="234"/>
      <c r="G186" s="135">
        <f t="shared" si="11"/>
        <v>0</v>
      </c>
    </row>
    <row r="187" spans="1:7" ht="12" customHeight="1" hidden="1">
      <c r="A187" s="22"/>
      <c r="B187" s="132"/>
      <c r="C187" s="29" t="s">
        <v>267</v>
      </c>
      <c r="D187" s="133" t="s">
        <v>64</v>
      </c>
      <c r="E187" s="134"/>
      <c r="F187" s="234"/>
      <c r="G187" s="135">
        <f t="shared" si="11"/>
        <v>0</v>
      </c>
    </row>
    <row r="188" spans="1:7" ht="11.25" hidden="1">
      <c r="A188" s="22"/>
      <c r="B188" s="132"/>
      <c r="C188" s="29" t="s">
        <v>253</v>
      </c>
      <c r="D188" s="133" t="s">
        <v>64</v>
      </c>
      <c r="E188" s="134"/>
      <c r="F188" s="234"/>
      <c r="G188" s="135">
        <f t="shared" si="11"/>
        <v>0</v>
      </c>
    </row>
    <row r="189" spans="1:7" ht="11.25" hidden="1">
      <c r="A189" s="22"/>
      <c r="B189" s="132"/>
      <c r="C189" s="29" t="s">
        <v>255</v>
      </c>
      <c r="D189" s="133" t="s">
        <v>64</v>
      </c>
      <c r="E189" s="134"/>
      <c r="F189" s="234"/>
      <c r="G189" s="135">
        <f t="shared" si="11"/>
        <v>0</v>
      </c>
    </row>
    <row r="190" spans="1:7" ht="11.25" hidden="1">
      <c r="A190" s="22"/>
      <c r="B190" s="132"/>
      <c r="C190" s="29" t="s">
        <v>253</v>
      </c>
      <c r="D190" s="133" t="s">
        <v>64</v>
      </c>
      <c r="E190" s="134"/>
      <c r="F190" s="135"/>
      <c r="G190" s="135">
        <f t="shared" si="11"/>
        <v>0</v>
      </c>
    </row>
    <row r="191" spans="1:7" ht="11.25" hidden="1">
      <c r="A191" s="22"/>
      <c r="B191" s="132"/>
      <c r="C191" s="29" t="s">
        <v>254</v>
      </c>
      <c r="D191" s="133" t="s">
        <v>64</v>
      </c>
      <c r="E191" s="134"/>
      <c r="F191" s="135"/>
      <c r="G191" s="135">
        <f t="shared" si="11"/>
        <v>0</v>
      </c>
    </row>
    <row r="192" spans="1:7" ht="11.25" hidden="1">
      <c r="A192" s="22"/>
      <c r="B192" s="132"/>
      <c r="C192" s="29" t="s">
        <v>255</v>
      </c>
      <c r="D192" s="133" t="s">
        <v>64</v>
      </c>
      <c r="E192" s="134"/>
      <c r="F192" s="135"/>
      <c r="G192" s="135">
        <f t="shared" si="11"/>
        <v>0</v>
      </c>
    </row>
    <row r="193" spans="1:7" ht="11.25" hidden="1">
      <c r="A193" s="22"/>
      <c r="B193" s="132"/>
      <c r="C193" s="29" t="s">
        <v>433</v>
      </c>
      <c r="D193" s="133" t="s">
        <v>64</v>
      </c>
      <c r="E193" s="134"/>
      <c r="F193" s="135"/>
      <c r="G193" s="135">
        <f t="shared" si="11"/>
        <v>0</v>
      </c>
    </row>
    <row r="194" spans="1:7" ht="11.25" hidden="1">
      <c r="A194" s="22"/>
      <c r="B194" s="132"/>
      <c r="C194" s="29" t="s">
        <v>256</v>
      </c>
      <c r="D194" s="133" t="s">
        <v>64</v>
      </c>
      <c r="E194" s="134"/>
      <c r="F194" s="135"/>
      <c r="G194" s="135">
        <f t="shared" si="11"/>
        <v>0</v>
      </c>
    </row>
    <row r="195" spans="1:7" ht="11.25" hidden="1">
      <c r="A195" s="22"/>
      <c r="B195" s="132"/>
      <c r="C195" s="29" t="s">
        <v>197</v>
      </c>
      <c r="D195" s="133" t="s">
        <v>64</v>
      </c>
      <c r="E195" s="134"/>
      <c r="F195" s="135"/>
      <c r="G195" s="135">
        <f t="shared" si="11"/>
        <v>0</v>
      </c>
    </row>
    <row r="196" spans="1:7" ht="11.25" hidden="1">
      <c r="A196" s="10"/>
      <c r="B196" s="136"/>
      <c r="C196" s="11" t="s">
        <v>198</v>
      </c>
      <c r="D196" s="137" t="s">
        <v>64</v>
      </c>
      <c r="E196" s="127"/>
      <c r="F196" s="138"/>
      <c r="G196" s="138">
        <f t="shared" si="11"/>
        <v>0</v>
      </c>
    </row>
    <row r="197" spans="1:7" ht="67.5">
      <c r="A197" s="27" t="s">
        <v>467</v>
      </c>
      <c r="B197" s="139" t="s">
        <v>171</v>
      </c>
      <c r="C197" s="14" t="s">
        <v>172</v>
      </c>
      <c r="D197" s="163"/>
      <c r="E197" s="124" t="s">
        <v>301</v>
      </c>
      <c r="F197" s="164"/>
      <c r="G197" s="164"/>
    </row>
    <row r="198" spans="1:7" ht="11.25" hidden="1">
      <c r="A198" s="22"/>
      <c r="B198" s="132"/>
      <c r="C198" s="29" t="s">
        <v>434</v>
      </c>
      <c r="D198" s="133" t="s">
        <v>64</v>
      </c>
      <c r="E198" s="34"/>
      <c r="F198" s="235"/>
      <c r="G198" s="135">
        <f aca="true" t="shared" si="12" ref="G198:G204">E198*F198</f>
        <v>0</v>
      </c>
    </row>
    <row r="199" spans="1:7" ht="12.75">
      <c r="A199" s="22"/>
      <c r="B199" s="132"/>
      <c r="C199" s="29" t="s">
        <v>435</v>
      </c>
      <c r="D199" s="133" t="s">
        <v>64</v>
      </c>
      <c r="E199" s="34">
        <v>1</v>
      </c>
      <c r="F199" s="235"/>
      <c r="G199" s="135">
        <f t="shared" si="12"/>
        <v>0</v>
      </c>
    </row>
    <row r="200" spans="1:7" ht="11.25" hidden="1">
      <c r="A200" s="22"/>
      <c r="B200" s="132"/>
      <c r="C200" s="29" t="s">
        <v>436</v>
      </c>
      <c r="D200" s="133" t="s">
        <v>64</v>
      </c>
      <c r="E200" s="34"/>
      <c r="F200" s="235"/>
      <c r="G200" s="135">
        <f t="shared" si="12"/>
        <v>0</v>
      </c>
    </row>
    <row r="201" spans="1:7" ht="11.25" hidden="1">
      <c r="A201" s="22"/>
      <c r="B201" s="132"/>
      <c r="C201" s="29" t="s">
        <v>437</v>
      </c>
      <c r="D201" s="133" t="s">
        <v>64</v>
      </c>
      <c r="E201" s="34"/>
      <c r="F201" s="235"/>
      <c r="G201" s="135">
        <f t="shared" si="12"/>
        <v>0</v>
      </c>
    </row>
    <row r="202" spans="1:7" ht="11.25">
      <c r="A202" s="22"/>
      <c r="B202" s="132"/>
      <c r="C202" s="29" t="s">
        <v>462</v>
      </c>
      <c r="D202" s="133" t="s">
        <v>64</v>
      </c>
      <c r="E202" s="34">
        <v>1</v>
      </c>
      <c r="F202" s="235"/>
      <c r="G202" s="135">
        <f>E202*F202</f>
        <v>0</v>
      </c>
    </row>
    <row r="203" spans="1:7" ht="11.25" hidden="1">
      <c r="A203" s="22"/>
      <c r="B203" s="132"/>
      <c r="C203" s="29" t="s">
        <v>438</v>
      </c>
      <c r="D203" s="133" t="s">
        <v>64</v>
      </c>
      <c r="E203" s="34"/>
      <c r="F203" s="235"/>
      <c r="G203" s="135">
        <f t="shared" si="12"/>
        <v>0</v>
      </c>
    </row>
    <row r="204" spans="1:7" ht="11.25" hidden="1">
      <c r="A204" s="22"/>
      <c r="B204" s="132"/>
      <c r="C204" s="29" t="s">
        <v>439</v>
      </c>
      <c r="D204" s="133" t="s">
        <v>64</v>
      </c>
      <c r="E204" s="34"/>
      <c r="F204" s="235"/>
      <c r="G204" s="135">
        <f t="shared" si="12"/>
        <v>0</v>
      </c>
    </row>
    <row r="205" spans="1:7" ht="67.5">
      <c r="A205" s="27" t="s">
        <v>468</v>
      </c>
      <c r="B205" s="139" t="s">
        <v>173</v>
      </c>
      <c r="C205" s="14" t="s">
        <v>174</v>
      </c>
      <c r="D205" s="15"/>
      <c r="E205" s="124" t="s">
        <v>301</v>
      </c>
      <c r="F205" s="64"/>
      <c r="G205" s="64"/>
    </row>
    <row r="206" spans="1:7" ht="11.25" hidden="1">
      <c r="A206" s="22"/>
      <c r="B206" s="132"/>
      <c r="C206" s="29" t="s">
        <v>440</v>
      </c>
      <c r="D206" s="133" t="s">
        <v>64</v>
      </c>
      <c r="E206" s="142"/>
      <c r="F206" s="234"/>
      <c r="G206" s="135">
        <f aca="true" t="shared" si="13" ref="G206:G214">E206*F206</f>
        <v>0</v>
      </c>
    </row>
    <row r="207" spans="1:7" ht="11.25" hidden="1">
      <c r="A207" s="22"/>
      <c r="B207" s="132"/>
      <c r="C207" s="29" t="s">
        <v>441</v>
      </c>
      <c r="D207" s="133" t="s">
        <v>64</v>
      </c>
      <c r="E207" s="142"/>
      <c r="F207" s="234"/>
      <c r="G207" s="135">
        <f t="shared" si="13"/>
        <v>0</v>
      </c>
    </row>
    <row r="208" spans="1:7" ht="11.25">
      <c r="A208" s="22"/>
      <c r="B208" s="132"/>
      <c r="C208" s="29" t="s">
        <v>463</v>
      </c>
      <c r="D208" s="133" t="s">
        <v>64</v>
      </c>
      <c r="E208" s="142">
        <v>1</v>
      </c>
      <c r="F208" s="234"/>
      <c r="G208" s="135">
        <f t="shared" si="13"/>
        <v>0</v>
      </c>
    </row>
    <row r="209" spans="1:7" ht="11.25">
      <c r="A209" s="22"/>
      <c r="B209" s="132"/>
      <c r="C209" s="29" t="s">
        <v>464</v>
      </c>
      <c r="D209" s="133" t="s">
        <v>64</v>
      </c>
      <c r="E209" s="142">
        <v>1</v>
      </c>
      <c r="F209" s="234"/>
      <c r="G209" s="135">
        <f t="shared" si="13"/>
        <v>0</v>
      </c>
    </row>
    <row r="210" spans="1:7" ht="11.25" hidden="1">
      <c r="A210" s="140"/>
      <c r="B210" s="141"/>
      <c r="C210" s="29" t="s">
        <v>449</v>
      </c>
      <c r="D210" s="133" t="s">
        <v>64</v>
      </c>
      <c r="E210" s="142"/>
      <c r="F210" s="234"/>
      <c r="G210" s="135">
        <f t="shared" si="13"/>
        <v>0</v>
      </c>
    </row>
    <row r="211" spans="1:7" ht="11.25" hidden="1">
      <c r="A211" s="140"/>
      <c r="B211" s="141"/>
      <c r="C211" s="29" t="s">
        <v>258</v>
      </c>
      <c r="D211" s="133" t="s">
        <v>64</v>
      </c>
      <c r="E211" s="142"/>
      <c r="F211" s="234"/>
      <c r="G211" s="135">
        <f t="shared" si="13"/>
        <v>0</v>
      </c>
    </row>
    <row r="212" spans="1:7" ht="11.25" hidden="1">
      <c r="A212" s="22"/>
      <c r="B212" s="132"/>
      <c r="C212" s="29" t="s">
        <v>257</v>
      </c>
      <c r="D212" s="133" t="s">
        <v>64</v>
      </c>
      <c r="E212" s="142"/>
      <c r="F212" s="234"/>
      <c r="G212" s="135">
        <f t="shared" si="13"/>
        <v>0</v>
      </c>
    </row>
    <row r="213" spans="1:7" ht="11.25" hidden="1">
      <c r="A213" s="140"/>
      <c r="B213" s="141"/>
      <c r="C213" s="29" t="s">
        <v>451</v>
      </c>
      <c r="D213" s="133" t="s">
        <v>64</v>
      </c>
      <c r="E213" s="142"/>
      <c r="F213" s="234"/>
      <c r="G213" s="135">
        <f t="shared" si="13"/>
        <v>0</v>
      </c>
    </row>
    <row r="214" spans="1:7" ht="11.25" hidden="1">
      <c r="A214" s="143"/>
      <c r="B214" s="115"/>
      <c r="C214" s="11" t="s">
        <v>381</v>
      </c>
      <c r="D214" s="137" t="s">
        <v>64</v>
      </c>
      <c r="E214" s="144"/>
      <c r="F214" s="252"/>
      <c r="G214" s="138">
        <f t="shared" si="13"/>
        <v>0</v>
      </c>
    </row>
    <row r="215" spans="1:7" ht="104.25" customHeight="1">
      <c r="A215" s="19" t="s">
        <v>469</v>
      </c>
      <c r="B215" s="146" t="s">
        <v>59</v>
      </c>
      <c r="C215" s="254" t="s">
        <v>465</v>
      </c>
      <c r="D215" s="18" t="s">
        <v>64</v>
      </c>
      <c r="E215" s="30">
        <v>1</v>
      </c>
      <c r="F215" s="228"/>
      <c r="G215" s="66">
        <f>E215*F215</f>
        <v>0</v>
      </c>
    </row>
    <row r="216" spans="1:7" ht="33.75" hidden="1">
      <c r="A216" s="19" t="s">
        <v>315</v>
      </c>
      <c r="B216" s="146" t="s">
        <v>59</v>
      </c>
      <c r="C216" s="147" t="s">
        <v>235</v>
      </c>
      <c r="D216" s="18" t="s">
        <v>64</v>
      </c>
      <c r="E216" s="30"/>
      <c r="F216" s="228"/>
      <c r="G216" s="66">
        <f>E216*F216</f>
        <v>0</v>
      </c>
    </row>
    <row r="217" spans="1:7" ht="33.75" hidden="1">
      <c r="A217" s="19" t="s">
        <v>452</v>
      </c>
      <c r="B217" s="146" t="s">
        <v>59</v>
      </c>
      <c r="C217" s="147" t="s">
        <v>442</v>
      </c>
      <c r="D217" s="18" t="s">
        <v>64</v>
      </c>
      <c r="E217" s="30"/>
      <c r="F217" s="228"/>
      <c r="G217" s="66">
        <f>E217*F217</f>
        <v>0</v>
      </c>
    </row>
    <row r="218" spans="1:7" ht="112.5">
      <c r="A218" s="27" t="s">
        <v>470</v>
      </c>
      <c r="B218" s="139" t="s">
        <v>170</v>
      </c>
      <c r="C218" s="14" t="s">
        <v>234</v>
      </c>
      <c r="D218" s="15"/>
      <c r="E218" s="124" t="s">
        <v>301</v>
      </c>
      <c r="F218" s="64"/>
      <c r="G218" s="64"/>
    </row>
    <row r="219" spans="1:7" ht="12" thickBot="1">
      <c r="A219" s="145"/>
      <c r="B219" s="141"/>
      <c r="C219" s="86" t="s">
        <v>175</v>
      </c>
      <c r="D219" s="16" t="s">
        <v>64</v>
      </c>
      <c r="E219" s="134">
        <v>4</v>
      </c>
      <c r="F219" s="231"/>
      <c r="G219" s="65">
        <f>E219*F219</f>
        <v>0</v>
      </c>
    </row>
    <row r="220" spans="1:7" ht="12" hidden="1" thickBot="1">
      <c r="A220" s="145"/>
      <c r="B220" s="141"/>
      <c r="C220" s="86" t="s">
        <v>176</v>
      </c>
      <c r="D220" s="16" t="s">
        <v>64</v>
      </c>
      <c r="E220" s="134"/>
      <c r="F220" s="231"/>
      <c r="G220" s="65">
        <f>E220*F220</f>
        <v>0</v>
      </c>
    </row>
    <row r="221" spans="1:7" ht="12" hidden="1" thickBot="1">
      <c r="A221" s="26"/>
      <c r="B221" s="115"/>
      <c r="C221" s="84" t="s">
        <v>450</v>
      </c>
      <c r="D221" s="12" t="s">
        <v>64</v>
      </c>
      <c r="E221" s="127"/>
      <c r="F221" s="232"/>
      <c r="G221" s="63">
        <f>E221*F221</f>
        <v>0</v>
      </c>
    </row>
    <row r="222" spans="1:7" ht="12" hidden="1" thickBot="1">
      <c r="A222" s="111"/>
      <c r="B222" s="87"/>
      <c r="C222" s="35"/>
      <c r="D222" s="16"/>
      <c r="E222" s="34"/>
      <c r="F222" s="67"/>
      <c r="G222" s="65"/>
    </row>
    <row r="223" spans="1:7" ht="12" thickBot="1">
      <c r="A223" s="80" t="s">
        <v>156</v>
      </c>
      <c r="B223" s="105"/>
      <c r="C223" s="48" t="s">
        <v>95</v>
      </c>
      <c r="D223" s="49"/>
      <c r="E223" s="50" t="s">
        <v>20</v>
      </c>
      <c r="F223" s="73"/>
      <c r="G223" s="78"/>
    </row>
    <row r="224" spans="1:7" ht="140.25" customHeight="1">
      <c r="A224" s="31"/>
      <c r="B224" s="106"/>
      <c r="C224" s="37" t="s">
        <v>345</v>
      </c>
      <c r="D224" s="32"/>
      <c r="E224" s="33" t="s">
        <v>301</v>
      </c>
      <c r="F224" s="71"/>
      <c r="G224" s="71"/>
    </row>
    <row r="225" spans="1:7" ht="33.75">
      <c r="A225" s="10" t="s">
        <v>471</v>
      </c>
      <c r="B225" s="136" t="s">
        <v>60</v>
      </c>
      <c r="C225" s="11" t="s">
        <v>459</v>
      </c>
      <c r="D225" s="12" t="s">
        <v>104</v>
      </c>
      <c r="E225" s="13">
        <v>10</v>
      </c>
      <c r="F225" s="232"/>
      <c r="G225" s="66">
        <f aca="true" t="shared" si="14" ref="G225:G230">E225*F225</f>
        <v>0</v>
      </c>
    </row>
    <row r="226" spans="1:7" ht="56.25" hidden="1">
      <c r="A226" s="19" t="s">
        <v>316</v>
      </c>
      <c r="B226" s="130" t="s">
        <v>60</v>
      </c>
      <c r="C226" s="20" t="s">
        <v>237</v>
      </c>
      <c r="D226" s="18" t="s">
        <v>104</v>
      </c>
      <c r="E226" s="21"/>
      <c r="F226" s="228"/>
      <c r="G226" s="66">
        <f t="shared" si="14"/>
        <v>0</v>
      </c>
    </row>
    <row r="227" spans="1:7" ht="56.25" hidden="1">
      <c r="A227" s="19" t="s">
        <v>178</v>
      </c>
      <c r="B227" s="130" t="s">
        <v>236</v>
      </c>
      <c r="C227" s="20" t="s">
        <v>238</v>
      </c>
      <c r="D227" s="18" t="s">
        <v>104</v>
      </c>
      <c r="E227" s="21"/>
      <c r="F227" s="228"/>
      <c r="G227" s="66">
        <f t="shared" si="14"/>
        <v>0</v>
      </c>
    </row>
    <row r="228" spans="1:7" ht="56.25">
      <c r="A228" s="19" t="s">
        <v>177</v>
      </c>
      <c r="B228" s="130" t="s">
        <v>236</v>
      </c>
      <c r="C228" s="20" t="s">
        <v>239</v>
      </c>
      <c r="D228" s="18" t="s">
        <v>104</v>
      </c>
      <c r="E228" s="21">
        <v>70</v>
      </c>
      <c r="F228" s="228"/>
      <c r="G228" s="66">
        <f t="shared" si="14"/>
        <v>0</v>
      </c>
    </row>
    <row r="229" spans="1:7" ht="56.25" hidden="1">
      <c r="A229" s="19" t="s">
        <v>177</v>
      </c>
      <c r="B229" s="130" t="s">
        <v>60</v>
      </c>
      <c r="C229" s="20" t="s">
        <v>184</v>
      </c>
      <c r="D229" s="18" t="s">
        <v>104</v>
      </c>
      <c r="E229" s="21"/>
      <c r="F229" s="228"/>
      <c r="G229" s="66">
        <f t="shared" si="14"/>
        <v>0</v>
      </c>
    </row>
    <row r="230" spans="1:7" ht="56.25">
      <c r="A230" s="19" t="s">
        <v>472</v>
      </c>
      <c r="B230" s="130" t="s">
        <v>179</v>
      </c>
      <c r="C230" s="20" t="s">
        <v>180</v>
      </c>
      <c r="D230" s="18" t="s">
        <v>104</v>
      </c>
      <c r="E230" s="21">
        <v>5</v>
      </c>
      <c r="F230" s="228"/>
      <c r="G230" s="66">
        <f t="shared" si="14"/>
        <v>0</v>
      </c>
    </row>
    <row r="231" spans="1:7" ht="33.75" hidden="1">
      <c r="A231" s="10" t="s">
        <v>178</v>
      </c>
      <c r="B231" s="136" t="s">
        <v>60</v>
      </c>
      <c r="C231" s="11" t="s">
        <v>124</v>
      </c>
      <c r="D231" s="12" t="s">
        <v>104</v>
      </c>
      <c r="E231" s="21"/>
      <c r="F231" s="228"/>
      <c r="G231" s="66">
        <f aca="true" t="shared" si="15" ref="G231:G240">E231*F231</f>
        <v>0</v>
      </c>
    </row>
    <row r="232" spans="1:7" ht="45">
      <c r="A232" s="10" t="s">
        <v>473</v>
      </c>
      <c r="B232" s="130" t="s">
        <v>236</v>
      </c>
      <c r="C232" s="36" t="s">
        <v>125</v>
      </c>
      <c r="D232" s="18" t="s">
        <v>104</v>
      </c>
      <c r="E232" s="21">
        <v>20</v>
      </c>
      <c r="F232" s="228"/>
      <c r="G232" s="66">
        <f>E232*F232</f>
        <v>0</v>
      </c>
    </row>
    <row r="233" spans="1:7" ht="56.25" hidden="1">
      <c r="A233" s="10" t="s">
        <v>318</v>
      </c>
      <c r="B233" s="130" t="s">
        <v>236</v>
      </c>
      <c r="C233" s="36" t="s">
        <v>443</v>
      </c>
      <c r="D233" s="18" t="s">
        <v>104</v>
      </c>
      <c r="E233" s="21"/>
      <c r="F233" s="228"/>
      <c r="G233" s="66">
        <f>E233*F233</f>
        <v>0</v>
      </c>
    </row>
    <row r="234" spans="1:7" ht="56.25" hidden="1">
      <c r="A234" s="10" t="s">
        <v>317</v>
      </c>
      <c r="B234" s="130" t="s">
        <v>60</v>
      </c>
      <c r="C234" s="36" t="s">
        <v>240</v>
      </c>
      <c r="D234" s="18" t="s">
        <v>104</v>
      </c>
      <c r="E234" s="21"/>
      <c r="F234" s="228"/>
      <c r="G234" s="65">
        <f t="shared" si="15"/>
        <v>0</v>
      </c>
    </row>
    <row r="235" spans="1:7" ht="45">
      <c r="A235" s="19" t="s">
        <v>474</v>
      </c>
      <c r="B235" s="130" t="s">
        <v>61</v>
      </c>
      <c r="C235" s="20" t="s">
        <v>382</v>
      </c>
      <c r="D235" s="18" t="s">
        <v>94</v>
      </c>
      <c r="E235" s="21">
        <v>3</v>
      </c>
      <c r="F235" s="228"/>
      <c r="G235" s="66">
        <f t="shared" si="15"/>
        <v>0</v>
      </c>
    </row>
    <row r="236" spans="1:7" ht="67.5">
      <c r="A236" s="19" t="s">
        <v>475</v>
      </c>
      <c r="B236" s="130" t="s">
        <v>62</v>
      </c>
      <c r="C236" s="85" t="s">
        <v>460</v>
      </c>
      <c r="D236" s="18" t="s">
        <v>64</v>
      </c>
      <c r="E236" s="30">
        <v>1</v>
      </c>
      <c r="F236" s="228"/>
      <c r="G236" s="66">
        <f t="shared" si="15"/>
        <v>0</v>
      </c>
    </row>
    <row r="237" spans="1:7" ht="33.75">
      <c r="A237" s="10" t="s">
        <v>476</v>
      </c>
      <c r="B237" s="130" t="s">
        <v>61</v>
      </c>
      <c r="C237" s="20" t="s">
        <v>181</v>
      </c>
      <c r="D237" s="18" t="s">
        <v>121</v>
      </c>
      <c r="E237" s="30">
        <v>20</v>
      </c>
      <c r="F237" s="228"/>
      <c r="G237" s="66">
        <f t="shared" si="15"/>
        <v>0</v>
      </c>
    </row>
    <row r="238" spans="1:7" ht="56.25" hidden="1">
      <c r="A238" s="19" t="s">
        <v>319</v>
      </c>
      <c r="B238" s="130" t="s">
        <v>62</v>
      </c>
      <c r="C238" s="20" t="s">
        <v>182</v>
      </c>
      <c r="D238" s="18" t="s">
        <v>85</v>
      </c>
      <c r="E238" s="30"/>
      <c r="F238" s="228"/>
      <c r="G238" s="66">
        <f t="shared" si="15"/>
        <v>0</v>
      </c>
    </row>
    <row r="239" spans="1:7" ht="90" hidden="1">
      <c r="A239" s="19" t="s">
        <v>319</v>
      </c>
      <c r="B239" s="130" t="s">
        <v>62</v>
      </c>
      <c r="C239" s="20" t="s">
        <v>183</v>
      </c>
      <c r="D239" s="18" t="s">
        <v>121</v>
      </c>
      <c r="E239" s="30"/>
      <c r="F239" s="228"/>
      <c r="G239" s="66">
        <f t="shared" si="15"/>
        <v>0</v>
      </c>
    </row>
    <row r="240" spans="1:7" ht="45" hidden="1">
      <c r="A240" s="19" t="s">
        <v>320</v>
      </c>
      <c r="B240" s="130" t="s">
        <v>62</v>
      </c>
      <c r="C240" s="20" t="s">
        <v>453</v>
      </c>
      <c r="D240" s="18" t="s">
        <v>107</v>
      </c>
      <c r="E240" s="30"/>
      <c r="F240" s="228"/>
      <c r="G240" s="66">
        <f t="shared" si="15"/>
        <v>0</v>
      </c>
    </row>
    <row r="241" spans="1:7" ht="45.75" thickBot="1">
      <c r="A241" s="19" t="s">
        <v>477</v>
      </c>
      <c r="B241" s="130" t="s">
        <v>214</v>
      </c>
      <c r="C241" s="20" t="s">
        <v>461</v>
      </c>
      <c r="D241" s="18" t="s">
        <v>85</v>
      </c>
      <c r="E241" s="30">
        <v>130</v>
      </c>
      <c r="F241" s="66"/>
      <c r="G241" s="66">
        <f>E241*F241</f>
        <v>0</v>
      </c>
    </row>
    <row r="242" spans="1:7" ht="12" hidden="1" thickBot="1">
      <c r="A242" s="80" t="s">
        <v>204</v>
      </c>
      <c r="B242" s="114"/>
      <c r="C242" s="48" t="s">
        <v>185</v>
      </c>
      <c r="D242" s="49"/>
      <c r="E242" s="50"/>
      <c r="F242" s="73"/>
      <c r="G242" s="78"/>
    </row>
    <row r="243" spans="1:7" ht="90.75" hidden="1" thickBot="1">
      <c r="A243" s="264" t="s">
        <v>321</v>
      </c>
      <c r="B243" s="265" t="s">
        <v>193</v>
      </c>
      <c r="C243" s="196" t="s">
        <v>225</v>
      </c>
      <c r="D243" s="197" t="s">
        <v>64</v>
      </c>
      <c r="E243" s="266"/>
      <c r="F243" s="267"/>
      <c r="G243" s="199">
        <f>E243*F243</f>
        <v>0</v>
      </c>
    </row>
    <row r="244" spans="1:7" ht="12" thickBot="1">
      <c r="A244" s="270" t="s">
        <v>157</v>
      </c>
      <c r="B244" s="114"/>
      <c r="C244" s="48" t="s">
        <v>186</v>
      </c>
      <c r="D244" s="49"/>
      <c r="E244" s="50" t="s">
        <v>20</v>
      </c>
      <c r="F244" s="271"/>
      <c r="G244" s="78"/>
    </row>
    <row r="245" spans="1:7" ht="112.5" hidden="1">
      <c r="A245" s="10" t="s">
        <v>322</v>
      </c>
      <c r="B245" s="268" t="s">
        <v>194</v>
      </c>
      <c r="C245" s="269" t="s">
        <v>187</v>
      </c>
      <c r="D245" s="12" t="s">
        <v>188</v>
      </c>
      <c r="E245" s="13"/>
      <c r="F245" s="232"/>
      <c r="G245" s="63">
        <f>E245*F245</f>
        <v>0</v>
      </c>
    </row>
    <row r="246" spans="1:7" ht="68.25" hidden="1" thickBot="1">
      <c r="A246" s="193" t="s">
        <v>478</v>
      </c>
      <c r="B246" s="116" t="s">
        <v>284</v>
      </c>
      <c r="C246" s="20" t="s">
        <v>285</v>
      </c>
      <c r="D246" s="18" t="s">
        <v>64</v>
      </c>
      <c r="E246" s="30"/>
      <c r="F246" s="228"/>
      <c r="G246" s="66">
        <f>E246*F246</f>
        <v>0</v>
      </c>
    </row>
    <row r="247" spans="1:7" ht="79.5" thickBot="1">
      <c r="A247" s="255" t="s">
        <v>478</v>
      </c>
      <c r="B247" s="256" t="s">
        <v>284</v>
      </c>
      <c r="C247" s="263" t="s">
        <v>483</v>
      </c>
      <c r="D247" s="257" t="s">
        <v>64</v>
      </c>
      <c r="E247" s="258">
        <v>3</v>
      </c>
      <c r="F247" s="259"/>
      <c r="G247" s="260">
        <f>E247*F247</f>
        <v>0</v>
      </c>
    </row>
    <row r="248" spans="1:7" ht="12" hidden="1" thickBot="1">
      <c r="A248" s="148" t="s">
        <v>219</v>
      </c>
      <c r="B248" s="149"/>
      <c r="C248" s="48" t="s">
        <v>189</v>
      </c>
      <c r="D248" s="49"/>
      <c r="E248" s="50"/>
      <c r="F248" s="73"/>
      <c r="G248" s="78"/>
    </row>
    <row r="249" spans="1:7" ht="169.5" hidden="1" thickBot="1">
      <c r="A249" s="150" t="s">
        <v>323</v>
      </c>
      <c r="B249" s="153" t="s">
        <v>195</v>
      </c>
      <c r="C249" s="20" t="s">
        <v>276</v>
      </c>
      <c r="D249" s="18" t="s">
        <v>52</v>
      </c>
      <c r="E249" s="21"/>
      <c r="F249" s="228"/>
      <c r="G249" s="71">
        <f aca="true" t="shared" si="16" ref="G249:G255">E249*F249</f>
        <v>0</v>
      </c>
    </row>
    <row r="250" spans="1:7" ht="180.75" hidden="1" thickBot="1">
      <c r="A250" s="151" t="s">
        <v>190</v>
      </c>
      <c r="B250" s="152" t="s">
        <v>196</v>
      </c>
      <c r="C250" s="20" t="s">
        <v>191</v>
      </c>
      <c r="D250" s="18" t="s">
        <v>52</v>
      </c>
      <c r="E250" s="21"/>
      <c r="F250" s="228"/>
      <c r="G250" s="66">
        <f t="shared" si="16"/>
        <v>0</v>
      </c>
    </row>
    <row r="251" spans="1:7" ht="135.75" hidden="1" thickBot="1">
      <c r="A251" s="150" t="s">
        <v>251</v>
      </c>
      <c r="B251" s="152" t="s">
        <v>113</v>
      </c>
      <c r="C251" s="20" t="s">
        <v>269</v>
      </c>
      <c r="D251" s="18" t="s">
        <v>52</v>
      </c>
      <c r="E251" s="21"/>
      <c r="F251" s="228"/>
      <c r="G251" s="66">
        <f t="shared" si="16"/>
        <v>0</v>
      </c>
    </row>
    <row r="252" spans="1:7" ht="124.5" hidden="1" thickBot="1">
      <c r="A252" s="150" t="s">
        <v>271</v>
      </c>
      <c r="B252" s="152" t="s">
        <v>113</v>
      </c>
      <c r="C252" s="20" t="s">
        <v>270</v>
      </c>
      <c r="D252" s="18" t="s">
        <v>52</v>
      </c>
      <c r="E252" s="21"/>
      <c r="F252" s="228"/>
      <c r="G252" s="66">
        <f t="shared" si="16"/>
        <v>0</v>
      </c>
    </row>
    <row r="253" spans="1:7" ht="124.5" hidden="1" thickBot="1">
      <c r="A253" s="150" t="s">
        <v>324</v>
      </c>
      <c r="B253" s="153" t="s">
        <v>346</v>
      </c>
      <c r="C253" s="20" t="s">
        <v>192</v>
      </c>
      <c r="D253" s="18" t="s">
        <v>52</v>
      </c>
      <c r="E253" s="21"/>
      <c r="F253" s="228"/>
      <c r="G253" s="66">
        <f t="shared" si="16"/>
        <v>0</v>
      </c>
    </row>
    <row r="254" spans="1:7" ht="180.75" hidden="1" thickBot="1">
      <c r="A254" s="150" t="s">
        <v>325</v>
      </c>
      <c r="B254" s="153" t="s">
        <v>347</v>
      </c>
      <c r="C254" s="20" t="s">
        <v>275</v>
      </c>
      <c r="D254" s="18" t="s">
        <v>52</v>
      </c>
      <c r="E254" s="21"/>
      <c r="F254" s="228"/>
      <c r="G254" s="66">
        <f>E254*F254</f>
        <v>0</v>
      </c>
    </row>
    <row r="255" spans="1:7" ht="192" hidden="1" thickBot="1">
      <c r="A255" s="150" t="s">
        <v>326</v>
      </c>
      <c r="B255" s="153" t="s">
        <v>348</v>
      </c>
      <c r="C255" s="20" t="s">
        <v>293</v>
      </c>
      <c r="D255" s="18" t="s">
        <v>52</v>
      </c>
      <c r="E255" s="21"/>
      <c r="F255" s="228"/>
      <c r="G255" s="66">
        <f t="shared" si="16"/>
        <v>0</v>
      </c>
    </row>
    <row r="256" spans="1:7" ht="13.5" thickBot="1">
      <c r="A256" s="81"/>
      <c r="B256" s="107"/>
      <c r="C256" s="52" t="s">
        <v>81</v>
      </c>
      <c r="D256" s="52"/>
      <c r="E256" s="53" t="s">
        <v>20</v>
      </c>
      <c r="F256" s="53"/>
      <c r="G256" s="74">
        <f>SUM(G182:G255)</f>
        <v>0</v>
      </c>
    </row>
    <row r="257" spans="1:7" ht="13.5" thickBot="1">
      <c r="A257" s="156">
        <v>8</v>
      </c>
      <c r="B257" s="157"/>
      <c r="C257" s="158" t="s">
        <v>21</v>
      </c>
      <c r="D257" s="158"/>
      <c r="E257" s="159" t="s">
        <v>20</v>
      </c>
      <c r="F257" s="160"/>
      <c r="G257" s="160"/>
    </row>
    <row r="258" spans="1:7" ht="90">
      <c r="A258" s="150" t="s">
        <v>158</v>
      </c>
      <c r="B258" s="136" t="s">
        <v>113</v>
      </c>
      <c r="C258" s="20" t="s">
        <v>383</v>
      </c>
      <c r="D258" s="12" t="s">
        <v>65</v>
      </c>
      <c r="E258" s="21">
        <v>3</v>
      </c>
      <c r="F258" s="228"/>
      <c r="G258" s="64">
        <f>E258*F258</f>
        <v>0</v>
      </c>
    </row>
    <row r="259" spans="1:7" ht="56.25">
      <c r="A259" s="150" t="s">
        <v>203</v>
      </c>
      <c r="B259" s="136" t="s">
        <v>113</v>
      </c>
      <c r="C259" s="20" t="s">
        <v>22</v>
      </c>
      <c r="D259" s="12" t="s">
        <v>121</v>
      </c>
      <c r="E259" s="21">
        <v>12</v>
      </c>
      <c r="F259" s="228"/>
      <c r="G259" s="64">
        <f aca="true" t="shared" si="17" ref="G259:G265">E259*F259</f>
        <v>0</v>
      </c>
    </row>
    <row r="260" spans="1:7" ht="56.25">
      <c r="A260" s="150" t="s">
        <v>204</v>
      </c>
      <c r="B260" s="136" t="s">
        <v>113</v>
      </c>
      <c r="C260" s="20" t="s">
        <v>23</v>
      </c>
      <c r="D260" s="12" t="s">
        <v>131</v>
      </c>
      <c r="E260" s="21">
        <v>0.6</v>
      </c>
      <c r="F260" s="228"/>
      <c r="G260" s="64">
        <f t="shared" si="17"/>
        <v>0</v>
      </c>
    </row>
    <row r="261" spans="1:7" ht="45">
      <c r="A261" s="150" t="s">
        <v>219</v>
      </c>
      <c r="B261" s="136" t="s">
        <v>113</v>
      </c>
      <c r="C261" s="20" t="s">
        <v>24</v>
      </c>
      <c r="D261" s="12" t="s">
        <v>121</v>
      </c>
      <c r="E261" s="21">
        <v>12</v>
      </c>
      <c r="F261" s="228"/>
      <c r="G261" s="64">
        <f t="shared" si="17"/>
        <v>0</v>
      </c>
    </row>
    <row r="262" spans="1:7" ht="33.75">
      <c r="A262" s="150" t="s">
        <v>490</v>
      </c>
      <c r="B262" s="136" t="s">
        <v>113</v>
      </c>
      <c r="C262" s="20" t="s">
        <v>406</v>
      </c>
      <c r="D262" s="12" t="s">
        <v>64</v>
      </c>
      <c r="E262" s="21">
        <v>9</v>
      </c>
      <c r="F262" s="66"/>
      <c r="G262" s="64">
        <f t="shared" si="17"/>
        <v>0</v>
      </c>
    </row>
    <row r="263" spans="1:7" ht="56.25">
      <c r="A263" s="150" t="s">
        <v>220</v>
      </c>
      <c r="B263" s="136" t="s">
        <v>113</v>
      </c>
      <c r="C263" s="20" t="s">
        <v>25</v>
      </c>
      <c r="D263" s="12" t="s">
        <v>131</v>
      </c>
      <c r="E263" s="21">
        <v>8</v>
      </c>
      <c r="F263" s="66"/>
      <c r="G263" s="64">
        <f t="shared" si="17"/>
        <v>0</v>
      </c>
    </row>
    <row r="264" spans="1:7" ht="101.25">
      <c r="A264" s="150" t="s">
        <v>221</v>
      </c>
      <c r="B264" s="136" t="s">
        <v>113</v>
      </c>
      <c r="C264" s="20" t="s">
        <v>215</v>
      </c>
      <c r="D264" s="12" t="s">
        <v>64</v>
      </c>
      <c r="E264" s="30">
        <v>9</v>
      </c>
      <c r="F264" s="66"/>
      <c r="G264" s="64">
        <f t="shared" si="17"/>
        <v>0</v>
      </c>
    </row>
    <row r="265" spans="1:7" ht="57" thickBot="1">
      <c r="A265" s="150" t="s">
        <v>222</v>
      </c>
      <c r="B265" s="136" t="s">
        <v>113</v>
      </c>
      <c r="C265" s="20" t="s">
        <v>26</v>
      </c>
      <c r="D265" s="12" t="s">
        <v>64</v>
      </c>
      <c r="E265" s="30">
        <v>10</v>
      </c>
      <c r="F265" s="66"/>
      <c r="G265" s="64">
        <f t="shared" si="17"/>
        <v>0</v>
      </c>
    </row>
    <row r="266" spans="1:7" ht="13.5" thickBot="1">
      <c r="A266" s="161"/>
      <c r="B266" s="162"/>
      <c r="C266" s="52" t="s">
        <v>27</v>
      </c>
      <c r="D266" s="53"/>
      <c r="E266" s="253" t="s">
        <v>20</v>
      </c>
      <c r="F266" s="53"/>
      <c r="G266" s="74">
        <f>SUM(G258:G265)</f>
        <v>0</v>
      </c>
    </row>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sheetData>
  <sheetProtection selectLockedCells="1"/>
  <printOptions/>
  <pageMargins left="0.984251968503937" right="0.1968503937007874" top="0.5905511811023623" bottom="0.3937007874015748" header="0.2755905511811024" footer="0.2755905511811024"/>
  <pageSetup cellComments="asDisplayed" firstPageNumber="2" useFirstPageNumber="1" fitToHeight="100" fitToWidth="100" horizontalDpi="600" verticalDpi="600" orientation="portrait" paperSize="9" scale="85" r:id="rId3"/>
  <headerFooter alignWithMargins="0">
    <oddHeader>&amp;R&amp;8str &amp;P</oddHeader>
    <oddFooter>&amp;L&amp;8TKP 59/13&amp;R&amp;8Uređenje parkirališta ispred Gradske uprave u Drnišu</oddFooter>
  </headerFooter>
  <rowBreaks count="8" manualBreakCount="8">
    <brk id="32" max="255" man="1"/>
    <brk id="56" max="255" man="1"/>
    <brk id="77" max="255" man="1"/>
    <brk id="105" max="255" man="1"/>
    <brk id="147" max="255" man="1"/>
    <brk id="179" max="255" man="1"/>
    <brk id="222" max="255" man="1"/>
    <brk id="256"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List3">
    <tabColor rgb="FFFF0000"/>
  </sheetPr>
  <dimension ref="A1:J26"/>
  <sheetViews>
    <sheetView showGridLines="0" showZeros="0" tabSelected="1" view="pageBreakPreview" zoomScaleSheetLayoutView="100" workbookViewId="0" topLeftCell="A1">
      <selection activeCell="D39" sqref="D39"/>
    </sheetView>
  </sheetViews>
  <sheetFormatPr defaultColWidth="9.140625" defaultRowHeight="12.75"/>
  <cols>
    <col min="1" max="1" width="9.140625" style="1" customWidth="1"/>
    <col min="2" max="3" width="30.7109375" style="1" customWidth="1"/>
    <col min="4" max="4" width="28.7109375" style="1" customWidth="1"/>
    <col min="5" max="8" width="9.140625" style="1" customWidth="1"/>
    <col min="9" max="9" width="14.421875" style="1" bestFit="1" customWidth="1"/>
    <col min="10" max="10" width="12.7109375" style="1" bestFit="1" customWidth="1"/>
    <col min="11" max="16384" width="9.140625" style="1" customWidth="1"/>
  </cols>
  <sheetData>
    <row r="1" spans="1:4" ht="114.75" customHeight="1" thickBot="1">
      <c r="A1" s="202"/>
      <c r="B1" s="202"/>
      <c r="C1" s="202"/>
      <c r="D1" s="202"/>
    </row>
    <row r="2" spans="1:4" ht="30" customHeight="1">
      <c r="A2" s="284" t="s">
        <v>50</v>
      </c>
      <c r="B2" s="285"/>
      <c r="C2" s="285"/>
      <c r="D2" s="286"/>
    </row>
    <row r="3" spans="1:4" ht="12.75">
      <c r="A3" s="282" t="s">
        <v>88</v>
      </c>
      <c r="B3" s="276" t="s">
        <v>123</v>
      </c>
      <c r="C3" s="277"/>
      <c r="D3" s="280" t="s">
        <v>122</v>
      </c>
    </row>
    <row r="4" spans="1:4" ht="13.5" thickBot="1">
      <c r="A4" s="283"/>
      <c r="B4" s="278"/>
      <c r="C4" s="279"/>
      <c r="D4" s="281"/>
    </row>
    <row r="5" spans="1:4" ht="24.75" customHeight="1">
      <c r="A5" s="203" t="s">
        <v>101</v>
      </c>
      <c r="B5" s="204" t="s">
        <v>102</v>
      </c>
      <c r="C5" s="205"/>
      <c r="D5" s="206">
        <f>TROŠKOVNIK!G32</f>
        <v>0</v>
      </c>
    </row>
    <row r="6" spans="1:4" ht="24.75" customHeight="1">
      <c r="A6" s="207" t="s">
        <v>82</v>
      </c>
      <c r="B6" s="204" t="s">
        <v>75</v>
      </c>
      <c r="C6" s="205"/>
      <c r="D6" s="208">
        <f>TROŠKOVNIK!G56</f>
        <v>0</v>
      </c>
    </row>
    <row r="7" spans="1:4" ht="24.75" customHeight="1">
      <c r="A7" s="209" t="s">
        <v>74</v>
      </c>
      <c r="B7" s="210" t="s">
        <v>97</v>
      </c>
      <c r="C7" s="211"/>
      <c r="D7" s="212">
        <f>TROŠKOVNIK!G77</f>
        <v>0</v>
      </c>
    </row>
    <row r="8" spans="1:4" ht="24.75" customHeight="1">
      <c r="A8" s="213" t="s">
        <v>98</v>
      </c>
      <c r="B8" s="210" t="s">
        <v>303</v>
      </c>
      <c r="C8" s="211"/>
      <c r="D8" s="212">
        <f>TROŠKOVNIK!G90</f>
        <v>0</v>
      </c>
    </row>
    <row r="9" spans="1:4" ht="24.75" customHeight="1" hidden="1">
      <c r="A9" s="213" t="s">
        <v>70</v>
      </c>
      <c r="B9" s="210" t="s">
        <v>133</v>
      </c>
      <c r="C9" s="211"/>
      <c r="D9" s="212">
        <f>TROŠKOVNIK!G105</f>
        <v>0</v>
      </c>
    </row>
    <row r="10" spans="1:4" ht="24.75" customHeight="1">
      <c r="A10" s="213" t="s">
        <v>70</v>
      </c>
      <c r="B10" s="210" t="s">
        <v>241</v>
      </c>
      <c r="C10" s="211"/>
      <c r="D10" s="212">
        <f>TROŠKOVNIK!G147</f>
        <v>0</v>
      </c>
    </row>
    <row r="11" spans="1:4" ht="24.75" customHeight="1">
      <c r="A11" s="213" t="s">
        <v>129</v>
      </c>
      <c r="B11" s="210" t="s">
        <v>84</v>
      </c>
      <c r="C11" s="214"/>
      <c r="D11" s="215">
        <f>TROŠKOVNIK!G179</f>
        <v>0</v>
      </c>
    </row>
    <row r="12" spans="1:4" ht="24.75" customHeight="1">
      <c r="A12" s="213" t="s">
        <v>28</v>
      </c>
      <c r="B12" s="210" t="s">
        <v>80</v>
      </c>
      <c r="C12" s="211"/>
      <c r="D12" s="212">
        <f>TROŠKOVNIK!G256</f>
        <v>0</v>
      </c>
    </row>
    <row r="13" spans="1:4" ht="24.75" customHeight="1" thickBot="1">
      <c r="A13" s="261" t="s">
        <v>330</v>
      </c>
      <c r="B13" s="262" t="s">
        <v>21</v>
      </c>
      <c r="C13" s="211"/>
      <c r="D13" s="212">
        <f>TROŠKOVNIK!G266</f>
        <v>0</v>
      </c>
    </row>
    <row r="14" spans="1:10" ht="24.75" customHeight="1" thickBot="1" thickTop="1">
      <c r="A14" s="216"/>
      <c r="B14" s="217"/>
      <c r="C14" s="218" t="s">
        <v>49</v>
      </c>
      <c r="D14" s="219">
        <f>SUM(D5:D13)</f>
        <v>0</v>
      </c>
      <c r="I14" s="248"/>
      <c r="J14" s="248"/>
    </row>
    <row r="15" spans="1:4" ht="39.75" customHeight="1">
      <c r="A15" s="220"/>
      <c r="B15" s="221"/>
      <c r="C15" s="222" t="s">
        <v>297</v>
      </c>
      <c r="D15" s="223">
        <f>D14*0.25</f>
        <v>0</v>
      </c>
    </row>
    <row r="16" spans="1:4" ht="30" customHeight="1" thickBot="1">
      <c r="A16" s="220"/>
      <c r="B16" s="221"/>
      <c r="C16" s="224" t="s">
        <v>96</v>
      </c>
      <c r="D16" s="225">
        <f>D14+D15</f>
        <v>0</v>
      </c>
    </row>
    <row r="17" spans="1:4" ht="15.75">
      <c r="A17" s="221"/>
      <c r="B17" s="221"/>
      <c r="C17" s="221"/>
      <c r="D17" s="221"/>
    </row>
    <row r="18" spans="1:4" ht="15.75">
      <c r="A18" s="221"/>
      <c r="B18" s="221"/>
      <c r="C18" s="221"/>
      <c r="D18" s="221"/>
    </row>
    <row r="19" spans="1:4" ht="15.75">
      <c r="A19" s="221"/>
      <c r="B19" s="226"/>
      <c r="C19" s="221"/>
      <c r="D19" s="221"/>
    </row>
    <row r="20" spans="1:4" ht="15.75">
      <c r="A20" s="221"/>
      <c r="B20" s="227"/>
      <c r="C20" s="221"/>
      <c r="D20" s="221"/>
    </row>
    <row r="21" spans="1:4" ht="15.75">
      <c r="A21" s="221"/>
      <c r="B21" s="221"/>
      <c r="C21" s="221"/>
      <c r="D21" s="221"/>
    </row>
    <row r="22" spans="1:4" ht="15.75">
      <c r="A22" s="221"/>
      <c r="B22" s="221"/>
      <c r="C22" s="221"/>
      <c r="D22" s="221"/>
    </row>
    <row r="23" spans="1:4" ht="15.75">
      <c r="A23" s="221"/>
      <c r="B23" s="221"/>
      <c r="C23" s="221"/>
      <c r="D23" s="221"/>
    </row>
    <row r="24" spans="1:4" ht="15.75">
      <c r="A24" s="221"/>
      <c r="B24" s="221"/>
      <c r="C24" s="221"/>
      <c r="D24" s="221"/>
    </row>
    <row r="25" spans="1:4" ht="15.75">
      <c r="A25" s="221"/>
      <c r="B25" s="221"/>
      <c r="C25" s="221"/>
      <c r="D25" s="221"/>
    </row>
    <row r="26" spans="1:4" ht="15.75">
      <c r="A26" s="221"/>
      <c r="B26" s="221"/>
      <c r="C26" s="221"/>
      <c r="D26" s="221"/>
    </row>
  </sheetData>
  <sheetProtection selectLockedCells="1"/>
  <mergeCells count="4">
    <mergeCell ref="B3:C4"/>
    <mergeCell ref="D3:D4"/>
    <mergeCell ref="A3:A4"/>
    <mergeCell ref="A2:D2"/>
  </mergeCells>
  <printOptions/>
  <pageMargins left="1.1811023622047245" right="0.35433070866141736" top="0.984251968503937" bottom="0.6299212598425197" header="0.8267716535433072" footer="0.2755905511811024"/>
  <pageSetup horizontalDpi="600" verticalDpi="600" orientation="portrait" paperSize="9" scale="86" r:id="rId1"/>
  <headerFooter alignWithMargins="0">
    <oddHeader>&amp;C
</oddHeader>
    <oddFooter>&amp;L&amp;8TKP 59/13&amp;R&amp;"Arial,Italic"&amp;8Uređenje parkirališta ispred Gradske uprave u Drnišu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GEOPROJEKT</dc:creator>
  <cp:keywords/>
  <dc:description/>
  <cp:lastModifiedBy>Spiro Krasic</cp:lastModifiedBy>
  <cp:lastPrinted>2014-09-08T07:34:26Z</cp:lastPrinted>
  <dcterms:created xsi:type="dcterms:W3CDTF">2003-01-17T10:21:20Z</dcterms:created>
  <dcterms:modified xsi:type="dcterms:W3CDTF">2014-10-15T21:03:39Z</dcterms:modified>
  <cp:category/>
  <cp:version/>
  <cp:contentType/>
  <cp:contentStatus/>
</cp:coreProperties>
</file>